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OneDrive\Radna površina\PLANOVI\"/>
    </mc:Choice>
  </mc:AlternateContent>
  <xr:revisionPtr revIDLastSave="0" documentId="8_{60679B69-4AE2-42A8-864C-CDD7701D8C11}" xr6:coauthVersionLast="47" xr6:coauthVersionMax="47" xr10:uidLastSave="{00000000-0000-0000-0000-000000000000}"/>
  <bookViews>
    <workbookView xWindow="-120" yWindow="-120" windowWidth="29040" windowHeight="15840" xr2:uid="{5191CAAF-9307-4961-9D94-262486F4C145}"/>
  </bookViews>
  <sheets>
    <sheet name="List1" sheetId="1" r:id="rId1"/>
    <sheet name="List2" sheetId="2" r:id="rId2"/>
    <sheet name="List3" sheetId="3" r:id="rId3"/>
  </sheets>
  <definedNames>
    <definedName name="__CDS_P1_G1__">List1!$A$139:$L$174</definedName>
    <definedName name="__CDS_P1_G2__">List1!$B$141:$L$148</definedName>
    <definedName name="__CDS_P1_G3__">List1!$C$143:$L$147</definedName>
    <definedName name="__CDS_P1_G4__">List1!$C$145:$F$145</definedName>
    <definedName name="__CDS_TP_G1__">List1!$A$185:$L$326</definedName>
    <definedName name="__CDS_TP_G2__">List1!$B$187:$L$226</definedName>
    <definedName name="__CDS_TP_G3__">List1!$C$189:$L$216</definedName>
    <definedName name="__CDS_TP_G4__">List1!$E$191:$M$191</definedName>
    <definedName name="__CDSG1__">List1!$A$8:$L$128</definedName>
    <definedName name="__CDSG2__">List1!$A$10:$L$38</definedName>
    <definedName name="__CDSG3__">List1!$A$12:$L$37</definedName>
    <definedName name="__CDSG4__">List1!$C$14:$F$14</definedName>
    <definedName name="__CDSNaslov__">List1!$A$1:$L$7</definedName>
    <definedName name="__CDSNaslov_p1__">List1!$A$137:$L$138</definedName>
    <definedName name="__CDSNaslov_TP__">List1!$A$183:$L$184</definedName>
    <definedName name="__CDSPR_Donos__">List1!$A$177:$L$178</definedName>
    <definedName name="_xlnm.Print_Titles" localSheetId="0">List1!$6:$7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F12" i="1"/>
  <c r="F10" i="1" s="1"/>
  <c r="F39" i="1"/>
  <c r="F41" i="1"/>
  <c r="F52" i="1"/>
  <c r="F50" i="1" s="1"/>
  <c r="F85" i="1"/>
  <c r="F94" i="1"/>
  <c r="F105" i="1"/>
  <c r="F103" i="1" s="1"/>
  <c r="F118" i="1"/>
  <c r="F122" i="1"/>
  <c r="E137" i="1"/>
  <c r="F143" i="1"/>
  <c r="F141" i="1" s="1"/>
  <c r="F139" i="1" s="1"/>
  <c r="F149" i="1"/>
  <c r="F151" i="1"/>
  <c r="F158" i="1"/>
  <c r="F156" i="1" s="1"/>
  <c r="F164" i="1"/>
  <c r="F168" i="1"/>
  <c r="F183" i="1"/>
  <c r="K187" i="1"/>
  <c r="H189" i="1"/>
  <c r="H187" i="1" s="1"/>
  <c r="J189" i="1"/>
  <c r="M189" i="1" s="1"/>
  <c r="K189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H217" i="1"/>
  <c r="J217" i="1" s="1"/>
  <c r="M217" i="1" s="1"/>
  <c r="K217" i="1"/>
  <c r="L217" i="1"/>
  <c r="L219" i="1"/>
  <c r="L220" i="1"/>
  <c r="L221" i="1"/>
  <c r="L222" i="1"/>
  <c r="L223" i="1"/>
  <c r="L224" i="1"/>
  <c r="H227" i="1"/>
  <c r="J227" i="1" s="1"/>
  <c r="H229" i="1"/>
  <c r="J229" i="1" s="1"/>
  <c r="M229" i="1" s="1"/>
  <c r="K229" i="1"/>
  <c r="K227" i="1" s="1"/>
  <c r="L229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H265" i="1"/>
  <c r="L265" i="1" s="1"/>
  <c r="J265" i="1"/>
  <c r="M265" i="1" s="1"/>
  <c r="K265" i="1"/>
  <c r="L267" i="1"/>
  <c r="L268" i="1"/>
  <c r="L269" i="1"/>
  <c r="L270" i="1"/>
  <c r="L271" i="1"/>
  <c r="L272" i="1"/>
  <c r="L273" i="1"/>
  <c r="L274" i="1"/>
  <c r="L275" i="1"/>
  <c r="L276" i="1"/>
  <c r="H278" i="1"/>
  <c r="J278" i="1"/>
  <c r="M278" i="1" s="1"/>
  <c r="K278" i="1"/>
  <c r="L278" i="1" s="1"/>
  <c r="L280" i="1"/>
  <c r="H283" i="1"/>
  <c r="J283" i="1" s="1"/>
  <c r="M283" i="1" s="1"/>
  <c r="H285" i="1"/>
  <c r="J285" i="1" s="1"/>
  <c r="M285" i="1" s="1"/>
  <c r="K285" i="1"/>
  <c r="K283" i="1" s="1"/>
  <c r="L285" i="1"/>
  <c r="L287" i="1"/>
  <c r="L288" i="1"/>
  <c r="L289" i="1"/>
  <c r="L290" i="1"/>
  <c r="L291" i="1"/>
  <c r="L292" i="1"/>
  <c r="L293" i="1"/>
  <c r="H295" i="1"/>
  <c r="J295" i="1" s="1"/>
  <c r="M295" i="1" s="1"/>
  <c r="K295" i="1"/>
  <c r="L295" i="1"/>
  <c r="L297" i="1"/>
  <c r="H299" i="1"/>
  <c r="L299" i="1" s="1"/>
  <c r="J299" i="1"/>
  <c r="M299" i="1" s="1"/>
  <c r="K299" i="1"/>
  <c r="L301" i="1"/>
  <c r="H306" i="1"/>
  <c r="H304" i="1" s="1"/>
  <c r="J306" i="1"/>
  <c r="M306" i="1" s="1"/>
  <c r="K306" i="1"/>
  <c r="K304" i="1" s="1"/>
  <c r="L308" i="1"/>
  <c r="L309" i="1"/>
  <c r="L310" i="1"/>
  <c r="L311" i="1"/>
  <c r="L312" i="1"/>
  <c r="L313" i="1"/>
  <c r="L314" i="1"/>
  <c r="H316" i="1"/>
  <c r="L316" i="1" s="1"/>
  <c r="J316" i="1"/>
  <c r="M316" i="1" s="1"/>
  <c r="K316" i="1"/>
  <c r="L318" i="1"/>
  <c r="L319" i="1"/>
  <c r="H321" i="1"/>
  <c r="J321" i="1"/>
  <c r="M321" i="1" s="1"/>
  <c r="K321" i="1"/>
  <c r="L321" i="1"/>
  <c r="L323" i="1"/>
  <c r="G328" i="1"/>
  <c r="I328" i="1"/>
  <c r="K328" i="1" l="1"/>
  <c r="K185" i="1"/>
  <c r="H185" i="1"/>
  <c r="L187" i="1"/>
  <c r="J187" i="1"/>
  <c r="M187" i="1" s="1"/>
  <c r="L304" i="1"/>
  <c r="H328" i="1"/>
  <c r="L328" i="1" s="1"/>
  <c r="J304" i="1"/>
  <c r="M304" i="1" s="1"/>
  <c r="F8" i="1"/>
  <c r="M227" i="1"/>
  <c r="F176" i="1"/>
  <c r="F179" i="1" s="1"/>
  <c r="F130" i="1"/>
  <c r="L283" i="1"/>
  <c r="L189" i="1"/>
  <c r="L227" i="1"/>
  <c r="L306" i="1"/>
  <c r="L185" i="1" l="1"/>
  <c r="J185" i="1"/>
  <c r="M185" i="1" s="1"/>
  <c r="J328" i="1"/>
  <c r="M328" i="1" s="1"/>
</calcChain>
</file>

<file path=xl/sharedStrings.xml><?xml version="1.0" encoding="utf-8"?>
<sst xmlns="http://schemas.openxmlformats.org/spreadsheetml/2006/main" count="472" uniqueCount="131">
  <si>
    <t>Plan</t>
  </si>
  <si>
    <t>SVEUKUPNO:</t>
  </si>
  <si>
    <t>PLAN PRIHODA</t>
  </si>
  <si>
    <t xml:space="preserve">PLAN TROŠKOVA I PRIHODA </t>
  </si>
  <si>
    <t>Plan troškova</t>
  </si>
  <si>
    <t>Plan prihoda</t>
  </si>
  <si>
    <t>Plan prihoda - plan troškova</t>
  </si>
  <si>
    <t>suma</t>
  </si>
  <si>
    <t>s</t>
  </si>
  <si>
    <t>DONOS (PLAN):</t>
  </si>
  <si>
    <t>ODNOS (PLAN):</t>
  </si>
  <si>
    <t>RASPOLOŽIVI PLAN:</t>
  </si>
  <si>
    <t>Donos (planirano)</t>
  </si>
  <si>
    <t>Odnos (planirano)</t>
  </si>
  <si>
    <t>Raspoloživi plan prihoda</t>
  </si>
  <si>
    <t>9 (6 + 7 - 8)</t>
  </si>
  <si>
    <t>11 (7-10)</t>
  </si>
  <si>
    <t>Greška ako zbroj na izvoru nije 0 (raspoloživi plan - plan rashoda)</t>
  </si>
  <si>
    <t>12 (9 - 10)</t>
  </si>
  <si>
    <t>079</t>
  </si>
  <si>
    <t>Arheološki muzej Osijek</t>
  </si>
  <si>
    <t>11</t>
  </si>
  <si>
    <t>Iz proračuna</t>
  </si>
  <si>
    <t>A78000023</t>
  </si>
  <si>
    <t>ADMIN. I UPRAV. Arheološki muzej Osijek</t>
  </si>
  <si>
    <t>1241</t>
  </si>
  <si>
    <t>Potraživanja za više plaćene poreze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</si>
  <si>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</si>
  <si>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</si>
  <si>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</si>
  <si>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</si>
  <si>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</si>
  <si>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</si>
  <si>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3121</t>
  </si>
  <si>
    <t>Ostali rashodi za zaposlene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</si>
  <si>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</si>
  <si>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</si>
  <si>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</si>
  <si>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</si>
  <si>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</si>
  <si>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</si>
  <si>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3221</t>
  </si>
  <si>
    <t>Uredski materijal i ostali materijalni rashodi</t>
  </si>
  <si>
    <t>3223</t>
  </si>
  <si>
    <t>Energija</t>
  </si>
  <si>
    <t>3227</t>
  </si>
  <si>
    <t>Službena, radna i zaštitna odjeća i obuća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</si>
  <si>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</si>
  <si>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</si>
  <si>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</si>
  <si>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</si>
  <si>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</si>
  <si>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</si>
  <si>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</si>
  <si>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</si>
  <si>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</si>
  <si>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</si>
  <si>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</si>
  <si>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</si>
  <si>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</si>
  <si>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</si>
  <si>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</si>
  <si>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</si>
  <si>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3292</t>
  </si>
  <si>
    <t>Premije osiguranja</t>
  </si>
  <si>
    <t>3294</t>
  </si>
  <si>
    <t>Članarine i norme</t>
  </si>
  <si>
    <t>3295</t>
  </si>
  <si>
    <t>Pristojbe i naknade</t>
  </si>
  <si>
    <t>3431</t>
  </si>
  <si>
    <t>Bankarske usluge i usluge platnog prometa</t>
  </si>
  <si>
    <t>6711</t>
  </si>
  <si>
    <t>Prihodi iz nadležnog proračuna za financiranje rashoda poslovanja</t>
  </si>
  <si>
    <t>7231</t>
  </si>
  <si>
    <t>Prijevozna sredstva u cestovnom prometu</t>
  </si>
  <si>
    <t>A78000123</t>
  </si>
  <si>
    <t>MUZEJI PROG.DJ. Arheološki muzej Osijek</t>
  </si>
  <si>
    <t>3241</t>
  </si>
  <si>
    <t>Naknade troškova osobama izvan radnog odnosa</t>
  </si>
  <si>
    <t>31</t>
  </si>
  <si>
    <t>Vlastiti prihodi</t>
  </si>
  <si>
    <t>A78000223</t>
  </si>
  <si>
    <t>ADMIN. I UPRAVLJANE OSTALI IZVORI AM OSIJEK</t>
  </si>
  <si>
    <t>3213</t>
  </si>
  <si>
    <t>Stručno usavršavanje zaposlenika</t>
  </si>
  <si>
    <t>3214</t>
  </si>
  <si>
    <t>Ostale naknade troškova zaposlenima</t>
  </si>
  <si>
    <t>3222</t>
  </si>
  <si>
    <t>Materijal i sirovine</t>
  </si>
  <si>
    <t>3224</t>
  </si>
  <si>
    <t>Materijal i dijelovi za tekuće i investicijsko održavanje</t>
  </si>
  <si>
    <t>3225</t>
  </si>
  <si>
    <t>Sitni inventar i auto gume</t>
  </si>
  <si>
    <t>3233</t>
  </si>
  <si>
    <t>Usluge promidžbe i informiranja</t>
  </si>
  <si>
    <t>3293</t>
  </si>
  <si>
    <t>Reprezentacija</t>
  </si>
  <si>
    <t>3299</t>
  </si>
  <si>
    <t>Ostali nespomenuti rashodi poslovanja</t>
  </si>
  <si>
    <t>3433</t>
  </si>
  <si>
    <t>Zatezne kamate</t>
  </si>
  <si>
    <t>4227</t>
  </si>
  <si>
    <t>Uređaji, strojevi i oprema za ostale namjene</t>
  </si>
  <si>
    <t>4231</t>
  </si>
  <si>
    <t>6413</t>
  </si>
  <si>
    <t>Kamate na oročena sredstva i depozite po viđenju</t>
  </si>
  <si>
    <t>6614</t>
  </si>
  <si>
    <t>Prihodi od prodaje proizvoda i robe</t>
  </si>
  <si>
    <t>6615</t>
  </si>
  <si>
    <t>Prihodi od pruženih usluga</t>
  </si>
  <si>
    <t>A78000423</t>
  </si>
  <si>
    <t>*MUZEJI PROG.DJ. OST.IZVORI Arh. muzej Osijek</t>
  </si>
  <si>
    <t>43</t>
  </si>
  <si>
    <t>Ostali prihodi</t>
  </si>
  <si>
    <t>6526</t>
  </si>
  <si>
    <t>Ostali nespomenuti prihodi</t>
  </si>
  <si>
    <t>52</t>
  </si>
  <si>
    <t>Pomoći grad. i župan</t>
  </si>
  <si>
    <t>6361</t>
  </si>
  <si>
    <t>Tekuće pomoći proračunskim korisnicima iz proračuna koji im nije nadležan</t>
  </si>
  <si>
    <t>6381</t>
  </si>
  <si>
    <t>Tekuće pomoći temeljem prijenosa EU sredstava</t>
  </si>
  <si>
    <t>9221</t>
  </si>
  <si>
    <t>Višak prihoda</t>
  </si>
  <si>
    <t>Ustanova</t>
  </si>
  <si>
    <t>Izvori</t>
  </si>
  <si>
    <t>Aktivnost(int.šifra)</t>
  </si>
  <si>
    <t>Konto 4. razina</t>
  </si>
  <si>
    <t>MINISTARSTVO KULTURE I MEDIJA</t>
  </si>
  <si>
    <t>REBALANS RASHODA 2024.</t>
  </si>
  <si>
    <t>Verzija plana: R24E1 REBALANS RASHODA 2024..  Plan prihoda: P24E1 REBALANS PRIHODA 2024..  Datum: do 31.12.2024.  Od mjeseca: 1.  Program: 60007-3903 MUZEJSKA I VIZUALNA DJELATNOST.  Ustanova: 10079-079 Arheološki muzej Osijek.  Bez zaključnih stanja.  Godina: 2024. I-190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</si>
</sst>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_ ;[Red]\-#,##0.00\ 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8B2A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" fillId="20" borderId="14" applyNumberFormat="0" applyFont="0" applyAlignment="0" applyProtection="0"/>
    <xf numFmtId="0" fontId="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" fillId="28" borderId="15" applyNumberFormat="0" applyAlignment="0" applyProtection="0"/>
    <xf numFmtId="0" fontId="5" fillId="28" borderId="16" applyNumberFormat="0" applyAlignment="0" applyProtection="0"/>
    <xf numFmtId="0" fontId="6" fillId="29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7" applyNumberFormat="0" applyFill="0" applyAlignment="0" applyProtection="0"/>
    <xf numFmtId="0" fontId="9" fillId="0" borderId="18" applyNumberFormat="0" applyFill="0" applyAlignment="0" applyProtection="0"/>
    <xf numFmtId="0" fontId="10" fillId="0" borderId="1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2" fillId="0" borderId="20" applyNumberFormat="0" applyFill="0" applyAlignment="0" applyProtection="0"/>
    <xf numFmtId="0" fontId="13" fillId="31" borderId="21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22" applyNumberFormat="0" applyFill="0" applyAlignment="0" applyProtection="0"/>
    <xf numFmtId="0" fontId="17" fillId="32" borderId="16" applyNumberFormat="0" applyAlignment="0" applyProtection="0"/>
  </cellStyleXfs>
  <cellXfs count="122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66" fontId="19" fillId="0" borderId="0" xfId="0" applyNumberFormat="1" applyFont="1"/>
    <xf numFmtId="166" fontId="18" fillId="0" borderId="0" xfId="0" applyNumberFormat="1" applyFont="1" applyAlignment="1">
      <alignment horizontal="right"/>
    </xf>
    <xf numFmtId="0" fontId="21" fillId="33" borderId="0" xfId="0" applyFont="1" applyFill="1" applyBorder="1"/>
    <xf numFmtId="0" fontId="22" fillId="34" borderId="0" xfId="0" applyFont="1" applyFill="1"/>
    <xf numFmtId="0" fontId="22" fillId="35" borderId="0" xfId="0" applyFont="1" applyFill="1" applyBorder="1" applyAlignment="1">
      <alignment vertical="center"/>
    </xf>
    <xf numFmtId="166" fontId="22" fillId="35" borderId="0" xfId="0" applyNumberFormat="1" applyFont="1" applyFill="1" applyBorder="1" applyAlignment="1">
      <alignment vertical="center"/>
    </xf>
    <xf numFmtId="166" fontId="21" fillId="33" borderId="0" xfId="0" applyNumberFormat="1" applyFont="1" applyFill="1" applyBorder="1"/>
    <xf numFmtId="166" fontId="22" fillId="34" borderId="0" xfId="0" applyNumberFormat="1" applyFont="1" applyFill="1"/>
    <xf numFmtId="0" fontId="23" fillId="0" borderId="0" xfId="0" applyFont="1"/>
    <xf numFmtId="0" fontId="22" fillId="0" borderId="0" xfId="0" applyFont="1"/>
    <xf numFmtId="0" fontId="24" fillId="35" borderId="0" xfId="0" applyFont="1" applyFill="1"/>
    <xf numFmtId="166" fontId="24" fillId="35" borderId="0" xfId="0" applyNumberFormat="1" applyFont="1" applyFill="1" applyAlignment="1">
      <alignment horizontal="right"/>
    </xf>
    <xf numFmtId="0" fontId="25" fillId="33" borderId="0" xfId="0" applyFont="1" applyFill="1"/>
    <xf numFmtId="166" fontId="26" fillId="33" borderId="0" xfId="0" applyNumberFormat="1" applyFont="1" applyFill="1" applyAlignment="1">
      <alignment horizontal="right"/>
    </xf>
    <xf numFmtId="0" fontId="25" fillId="0" borderId="0" xfId="0" applyFont="1" applyFill="1"/>
    <xf numFmtId="166" fontId="25" fillId="0" borderId="0" xfId="0" applyNumberFormat="1" applyFont="1" applyFill="1" applyAlignment="1">
      <alignment horizontal="right"/>
    </xf>
    <xf numFmtId="0" fontId="19" fillId="0" borderId="0" xfId="0" applyFont="1" applyFill="1"/>
    <xf numFmtId="0" fontId="24" fillId="34" borderId="0" xfId="0" applyFont="1" applyFill="1" applyBorder="1"/>
    <xf numFmtId="0" fontId="19" fillId="34" borderId="0" xfId="0" applyFont="1" applyFill="1"/>
    <xf numFmtId="166" fontId="24" fillId="34" borderId="0" xfId="0" applyNumberFormat="1" applyFont="1" applyFill="1" applyAlignment="1">
      <alignment horizontal="right"/>
    </xf>
    <xf numFmtId="166" fontId="19" fillId="0" borderId="0" xfId="0" applyNumberFormat="1" applyFont="1" applyFill="1" applyAlignment="1">
      <alignment horizontal="right"/>
    </xf>
    <xf numFmtId="166" fontId="0" fillId="0" borderId="0" xfId="0" applyNumberFormat="1" applyAlignment="1">
      <alignment horizontal="right"/>
    </xf>
    <xf numFmtId="0" fontId="27" fillId="0" borderId="0" xfId="0" applyFont="1" applyFill="1" applyBorder="1"/>
    <xf numFmtId="166" fontId="27" fillId="0" borderId="0" xfId="0" applyNumberFormat="1" applyFont="1" applyFill="1" applyBorder="1"/>
    <xf numFmtId="0" fontId="21" fillId="0" borderId="0" xfId="0" applyFont="1" applyFill="1" applyBorder="1" applyAlignment="1">
      <alignment horizontal="left"/>
    </xf>
    <xf numFmtId="0" fontId="28" fillId="35" borderId="1" xfId="0" applyFont="1" applyFill="1" applyBorder="1" applyAlignment="1">
      <alignment horizontal="center" wrapText="1"/>
    </xf>
    <xf numFmtId="0" fontId="29" fillId="35" borderId="1" xfId="0" applyFont="1" applyFill="1" applyBorder="1" applyAlignment="1">
      <alignment horizontal="center"/>
    </xf>
    <xf numFmtId="0" fontId="29" fillId="35" borderId="2" xfId="0" applyFont="1" applyFill="1" applyBorder="1" applyAlignment="1">
      <alignment horizontal="center"/>
    </xf>
    <xf numFmtId="0" fontId="21" fillId="33" borderId="3" xfId="0" applyFont="1" applyFill="1" applyBorder="1"/>
    <xf numFmtId="0" fontId="19" fillId="0" borderId="3" xfId="0" applyFont="1" applyBorder="1"/>
    <xf numFmtId="0" fontId="22" fillId="34" borderId="3" xfId="0" applyFont="1" applyFill="1" applyBorder="1"/>
    <xf numFmtId="166" fontId="27" fillId="0" borderId="0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left"/>
    </xf>
    <xf numFmtId="0" fontId="26" fillId="0" borderId="3" xfId="0" applyFont="1" applyFill="1" applyBorder="1"/>
    <xf numFmtId="0" fontId="0" fillId="0" borderId="3" xfId="0" applyBorder="1"/>
    <xf numFmtId="0" fontId="24" fillId="0" borderId="3" xfId="0" applyFont="1" applyFill="1" applyBorder="1"/>
    <xf numFmtId="0" fontId="19" fillId="0" borderId="3" xfId="0" applyFont="1" applyFill="1" applyBorder="1"/>
    <xf numFmtId="0" fontId="25" fillId="0" borderId="4" xfId="0" applyFont="1" applyFill="1" applyBorder="1"/>
    <xf numFmtId="0" fontId="26" fillId="33" borderId="3" xfId="0" applyFont="1" applyFill="1" applyBorder="1"/>
    <xf numFmtId="0" fontId="26" fillId="33" borderId="5" xfId="0" applyFont="1" applyFill="1" applyBorder="1"/>
    <xf numFmtId="0" fontId="24" fillId="0" borderId="6" xfId="0" applyFont="1" applyFill="1" applyBorder="1"/>
    <xf numFmtId="0" fontId="24" fillId="35" borderId="7" xfId="0" applyFont="1" applyFill="1" applyBorder="1" applyAlignment="1">
      <alignment horizontal="center" wrapText="1"/>
    </xf>
    <xf numFmtId="0" fontId="24" fillId="35" borderId="8" xfId="0" applyFont="1" applyFill="1" applyBorder="1" applyAlignment="1">
      <alignment horizontal="center" wrapText="1"/>
    </xf>
    <xf numFmtId="0" fontId="28" fillId="35" borderId="8" xfId="0" applyFont="1" applyFill="1" applyBorder="1" applyAlignment="1">
      <alignment horizontal="center"/>
    </xf>
    <xf numFmtId="0" fontId="29" fillId="35" borderId="9" xfId="0" applyFont="1" applyFill="1" applyBorder="1" applyAlignment="1">
      <alignment horizontal="center" vertical="center" wrapText="1"/>
    </xf>
    <xf numFmtId="0" fontId="29" fillId="35" borderId="0" xfId="0" applyFont="1" applyFill="1" applyBorder="1" applyAlignment="1">
      <alignment horizontal="center" vertical="center" wrapText="1"/>
    </xf>
    <xf numFmtId="0" fontId="29" fillId="35" borderId="10" xfId="0" applyFont="1" applyFill="1" applyBorder="1" applyAlignment="1">
      <alignment horizontal="center" vertical="center" wrapText="1"/>
    </xf>
    <xf numFmtId="0" fontId="30" fillId="35" borderId="10" xfId="0" applyFont="1" applyFill="1" applyBorder="1" applyAlignment="1">
      <alignment horizontal="center" vertical="center"/>
    </xf>
    <xf numFmtId="0" fontId="24" fillId="35" borderId="7" xfId="0" applyFont="1" applyFill="1" applyBorder="1" applyAlignment="1">
      <alignment horizontal="center" vertical="center" wrapText="1"/>
    </xf>
    <xf numFmtId="0" fontId="24" fillId="35" borderId="8" xfId="0" applyFont="1" applyFill="1" applyBorder="1" applyAlignment="1">
      <alignment horizontal="center" vertical="center" wrapText="1"/>
    </xf>
    <xf numFmtId="0" fontId="28" fillId="35" borderId="8" xfId="0" applyFont="1" applyFill="1" applyBorder="1" applyAlignment="1">
      <alignment horizontal="center" vertical="center"/>
    </xf>
    <xf numFmtId="0" fontId="28" fillId="35" borderId="8" xfId="0" applyFont="1" applyFill="1" applyBorder="1" applyAlignment="1">
      <alignment horizontal="center" vertical="center" wrapText="1"/>
    </xf>
    <xf numFmtId="0" fontId="28" fillId="35" borderId="11" xfId="0" applyFont="1" applyFill="1" applyBorder="1" applyAlignment="1">
      <alignment horizontal="center" vertical="center" wrapText="1"/>
    </xf>
    <xf numFmtId="10" fontId="27" fillId="0" borderId="0" xfId="0" applyNumberFormat="1" applyFont="1" applyFill="1" applyBorder="1" applyAlignment="1">
      <alignment horizontal="right"/>
    </xf>
    <xf numFmtId="0" fontId="26" fillId="34" borderId="3" xfId="0" applyFont="1" applyFill="1" applyBorder="1"/>
    <xf numFmtId="0" fontId="26" fillId="34" borderId="0" xfId="0" applyFont="1" applyFill="1"/>
    <xf numFmtId="166" fontId="26" fillId="34" borderId="0" xfId="0" applyNumberFormat="1" applyFont="1" applyFill="1"/>
    <xf numFmtId="0" fontId="22" fillId="33" borderId="3" xfId="0" applyFont="1" applyFill="1" applyBorder="1"/>
    <xf numFmtId="0" fontId="22" fillId="33" borderId="0" xfId="0" applyFont="1" applyFill="1" applyBorder="1"/>
    <xf numFmtId="166" fontId="22" fillId="33" borderId="0" xfId="0" applyNumberFormat="1" applyFont="1" applyFill="1" applyBorder="1"/>
    <xf numFmtId="0" fontId="24" fillId="35" borderId="12" xfId="0" applyFont="1" applyFill="1" applyBorder="1"/>
    <xf numFmtId="166" fontId="24" fillId="35" borderId="12" xfId="0" applyNumberFormat="1" applyFont="1" applyFill="1" applyBorder="1" applyAlignment="1">
      <alignment horizontal="right"/>
    </xf>
    <xf numFmtId="0" fontId="30" fillId="35" borderId="8" xfId="0" applyFont="1" applyFill="1" applyBorder="1" applyAlignment="1">
      <alignment horizontal="center" vertical="center"/>
    </xf>
    <xf numFmtId="0" fontId="30" fillId="35" borderId="11" xfId="0" applyFont="1" applyFill="1" applyBorder="1" applyAlignment="1">
      <alignment horizontal="center" vertical="center"/>
    </xf>
    <xf numFmtId="166" fontId="26" fillId="33" borderId="3" xfId="0" applyNumberFormat="1" applyFont="1" applyFill="1" applyBorder="1" applyAlignment="1">
      <alignment horizontal="right"/>
    </xf>
    <xf numFmtId="166" fontId="24" fillId="34" borderId="0" xfId="0" applyNumberFormat="1" applyFont="1" applyFill="1" applyBorder="1" applyAlignment="1">
      <alignment horizontal="right"/>
    </xf>
    <xf numFmtId="166" fontId="22" fillId="0" borderId="0" xfId="0" applyNumberFormat="1" applyFont="1" applyFill="1" applyBorder="1"/>
    <xf numFmtId="10" fontId="22" fillId="0" borderId="0" xfId="0" applyNumberFormat="1" applyFont="1" applyFill="1" applyBorder="1" applyAlignment="1">
      <alignment horizontal="right"/>
    </xf>
    <xf numFmtId="166" fontId="21" fillId="0" borderId="0" xfId="0" applyNumberFormat="1" applyFont="1" applyFill="1" applyBorder="1"/>
    <xf numFmtId="10" fontId="21" fillId="0" borderId="0" xfId="0" applyNumberFormat="1" applyFont="1" applyFill="1" applyBorder="1" applyAlignment="1">
      <alignment horizontal="right"/>
    </xf>
    <xf numFmtId="166" fontId="22" fillId="0" borderId="0" xfId="0" applyNumberFormat="1" applyFont="1" applyFill="1" applyBorder="1" applyAlignment="1">
      <alignment vertical="center"/>
    </xf>
    <xf numFmtId="10" fontId="22" fillId="0" borderId="0" xfId="0" applyNumberFormat="1" applyFont="1" applyFill="1" applyBorder="1" applyAlignment="1">
      <alignment horizontal="right" vertical="center"/>
    </xf>
    <xf numFmtId="166" fontId="26" fillId="0" borderId="0" xfId="0" applyNumberFormat="1" applyFont="1" applyFill="1" applyBorder="1"/>
    <xf numFmtId="10" fontId="26" fillId="0" borderId="0" xfId="0" applyNumberFormat="1" applyFont="1" applyFill="1" applyBorder="1" applyAlignment="1">
      <alignment horizontal="right"/>
    </xf>
    <xf numFmtId="166" fontId="18" fillId="0" borderId="0" xfId="0" applyNumberFormat="1" applyFont="1" applyFill="1" applyBorder="1" applyAlignment="1">
      <alignment horizontal="right"/>
    </xf>
    <xf numFmtId="10" fontId="18" fillId="0" borderId="0" xfId="0" applyNumberFormat="1" applyFont="1" applyFill="1" applyBorder="1" applyAlignment="1">
      <alignment horizontal="right"/>
    </xf>
    <xf numFmtId="166" fontId="19" fillId="0" borderId="0" xfId="0" applyNumberFormat="1" applyFont="1" applyFill="1" applyBorder="1"/>
    <xf numFmtId="10" fontId="19" fillId="0" borderId="0" xfId="0" applyNumberFormat="1" applyFont="1" applyFill="1" applyBorder="1" applyAlignment="1">
      <alignment horizontal="right"/>
    </xf>
    <xf numFmtId="0" fontId="19" fillId="0" borderId="0" xfId="0" applyFont="1" applyFill="1" applyBorder="1"/>
    <xf numFmtId="0" fontId="0" fillId="0" borderId="0" xfId="0" applyFill="1" applyBorder="1"/>
    <xf numFmtId="166" fontId="26" fillId="0" borderId="0" xfId="0" applyNumberFormat="1" applyFont="1" applyFill="1" applyBorder="1" applyAlignment="1">
      <alignment horizontal="right"/>
    </xf>
    <xf numFmtId="166" fontId="25" fillId="0" borderId="0" xfId="0" applyNumberFormat="1" applyFont="1" applyFill="1" applyBorder="1" applyAlignment="1">
      <alignment horizontal="right"/>
    </xf>
    <xf numFmtId="10" fontId="25" fillId="0" borderId="0" xfId="0" applyNumberFormat="1" applyFont="1" applyFill="1" applyBorder="1" applyAlignment="1">
      <alignment horizontal="right"/>
    </xf>
    <xf numFmtId="166" fontId="24" fillId="0" borderId="0" xfId="0" applyNumberFormat="1" applyFont="1" applyFill="1" applyBorder="1" applyAlignment="1">
      <alignment horizontal="right"/>
    </xf>
    <xf numFmtId="10" fontId="24" fillId="0" borderId="0" xfId="0" applyNumberFormat="1" applyFont="1" applyFill="1" applyBorder="1" applyAlignment="1">
      <alignment horizontal="right"/>
    </xf>
    <xf numFmtId="166" fontId="19" fillId="0" borderId="0" xfId="0" applyNumberFormat="1" applyFont="1" applyFill="1" applyBorder="1" applyAlignment="1">
      <alignment horizontal="right"/>
    </xf>
    <xf numFmtId="166" fontId="0" fillId="0" borderId="0" xfId="0" applyNumberFormat="1" applyFill="1" applyBorder="1" applyAlignment="1">
      <alignment horizontal="right"/>
    </xf>
    <xf numFmtId="10" fontId="0" fillId="0" borderId="0" xfId="0" applyNumberFormat="1" applyFill="1" applyBorder="1" applyAlignment="1">
      <alignment horizontal="right"/>
    </xf>
    <xf numFmtId="0" fontId="28" fillId="35" borderId="7" xfId="0" applyFont="1" applyFill="1" applyBorder="1" applyAlignment="1">
      <alignment horizontal="center"/>
    </xf>
    <xf numFmtId="0" fontId="29" fillId="35" borderId="7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 vertical="center"/>
    </xf>
    <xf numFmtId="166" fontId="0" fillId="0" borderId="0" xfId="0" applyNumberFormat="1"/>
    <xf numFmtId="0" fontId="19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166" fontId="26" fillId="0" borderId="0" xfId="0" applyNumberFormat="1" applyFont="1" applyFill="1"/>
    <xf numFmtId="166" fontId="22" fillId="0" borderId="0" xfId="0" applyNumberFormat="1" applyFont="1" applyFill="1"/>
    <xf numFmtId="166" fontId="18" fillId="0" borderId="0" xfId="0" applyNumberFormat="1" applyFont="1" applyFill="1" applyAlignment="1">
      <alignment horizontal="right"/>
    </xf>
    <xf numFmtId="166" fontId="19" fillId="0" borderId="0" xfId="0" applyNumberFormat="1" applyFont="1" applyFill="1"/>
    <xf numFmtId="0" fontId="0" fillId="0" borderId="0" xfId="0" applyFill="1"/>
    <xf numFmtId="166" fontId="26" fillId="0" borderId="0" xfId="0" applyNumberFormat="1" applyFont="1" applyFill="1" applyAlignment="1">
      <alignment horizontal="right"/>
    </xf>
    <xf numFmtId="166" fontId="24" fillId="0" borderId="0" xfId="0" applyNumberFormat="1" applyFont="1" applyFill="1" applyAlignment="1">
      <alignment horizontal="right"/>
    </xf>
    <xf numFmtId="166" fontId="0" fillId="0" borderId="0" xfId="0" applyNumberFormat="1" applyFill="1" applyAlignment="1">
      <alignment horizontal="right"/>
    </xf>
    <xf numFmtId="0" fontId="27" fillId="36" borderId="0" xfId="0" applyFont="1" applyFill="1" applyBorder="1" applyAlignment="1">
      <alignment horizontal="left"/>
    </xf>
    <xf numFmtId="166" fontId="27" fillId="36" borderId="0" xfId="0" applyNumberFormat="1" applyFont="1" applyFill="1" applyBorder="1" applyAlignment="1">
      <alignment horizontal="right"/>
    </xf>
    <xf numFmtId="166" fontId="0" fillId="36" borderId="0" xfId="0" applyNumberFormat="1" applyFill="1"/>
    <xf numFmtId="0" fontId="19" fillId="0" borderId="0" xfId="0" applyFont="1" applyBorder="1"/>
    <xf numFmtId="0" fontId="28" fillId="0" borderId="0" xfId="0" applyFont="1"/>
    <xf numFmtId="0" fontId="31" fillId="0" borderId="0" xfId="0" applyFont="1"/>
    <xf numFmtId="166" fontId="31" fillId="0" borderId="0" xfId="0" applyNumberFormat="1" applyFont="1"/>
    <xf numFmtId="0" fontId="0" fillId="0" borderId="0" xfId="0" applyBorder="1"/>
    <xf numFmtId="0" fontId="28" fillId="0" borderId="0" xfId="0" applyFont="1" applyFill="1" applyBorder="1"/>
    <xf numFmtId="166" fontId="28" fillId="0" borderId="0" xfId="0" applyNumberFormat="1" applyFont="1" applyFill="1" applyBorder="1"/>
    <xf numFmtId="0" fontId="18" fillId="0" borderId="0" xfId="0" applyFont="1" applyFill="1" applyBorder="1"/>
    <xf numFmtId="0" fontId="30" fillId="35" borderId="13" xfId="0" applyFont="1" applyFill="1" applyBorder="1" applyAlignment="1">
      <alignment horizontal="center" vertical="center"/>
    </xf>
    <xf numFmtId="166" fontId="24" fillId="37" borderId="0" xfId="0" applyNumberFormat="1" applyFont="1" applyFill="1" applyBorder="1"/>
    <xf numFmtId="0" fontId="21" fillId="0" borderId="0" xfId="0" applyFont="1" applyAlignment="1">
      <alignment horizontal="center"/>
    </xf>
  </cellXfs>
  <cellStyles count="42">
    <cellStyle name="20% - Isticanje1" xfId="1" xr:uid="{D3F6ACD7-3A37-48A2-89D2-70E918A4038C}"/>
    <cellStyle name="20% - Isticanje2" xfId="2" xr:uid="{24DFFE00-57F6-4B1D-B6BC-CF6F45A9A608}"/>
    <cellStyle name="20% - Isticanje3" xfId="3" xr:uid="{69BC3344-85B4-4386-BEA8-4D86620F7845}"/>
    <cellStyle name="20% - Isticanje4" xfId="4" xr:uid="{C2AC8E2C-04BF-4BFE-99CD-C4A556C87894}"/>
    <cellStyle name="20% - Isticanje5" xfId="5" xr:uid="{9C583236-894B-4F43-8A33-FDA1AE39C134}"/>
    <cellStyle name="20% - Isticanje6" xfId="6" xr:uid="{6660516E-5972-4D52-81C0-2A71367A1C93}"/>
    <cellStyle name="40% - Isticanje1" xfId="7" xr:uid="{D5EA9129-43C2-45F5-AB79-985CB263BA4B}"/>
    <cellStyle name="40% - Isticanje2" xfId="8" xr:uid="{90A064EE-6DBC-4BE7-9022-66387C2DC939}"/>
    <cellStyle name="40% - Isticanje3" xfId="9" xr:uid="{C09F3B04-3F64-405C-B727-2870EF1A858A}"/>
    <cellStyle name="40% - Isticanje4" xfId="10" xr:uid="{0075F634-E76E-46F1-869D-7227F2C68B81}"/>
    <cellStyle name="40% - Isticanje5" xfId="11" xr:uid="{651CE302-BAF6-4756-959E-9FD68F902CE3}"/>
    <cellStyle name="40% - Isticanje6" xfId="12" xr:uid="{DBC7FC5C-E837-4346-8271-F2B7AA7E9837}"/>
    <cellStyle name="60% - Isticanje1" xfId="13" xr:uid="{0FE5E764-8F18-4551-B559-CD28937574F2}"/>
    <cellStyle name="60% - Isticanje2" xfId="14" xr:uid="{BF468881-C7DF-4720-8475-A70DBF7B41C2}"/>
    <cellStyle name="60% - Isticanje3" xfId="15" xr:uid="{DC6B4009-8E41-4071-8B31-17258C016867}"/>
    <cellStyle name="60% - Isticanje4" xfId="16" xr:uid="{5E3BECFF-5997-491E-97E8-F54E41FD7E7E}"/>
    <cellStyle name="60% - Isticanje5" xfId="17" xr:uid="{40604B22-F9BD-48C2-9762-1BFEF3503F2E}"/>
    <cellStyle name="60% - Isticanje6" xfId="18" xr:uid="{C58DF840-405F-4C03-8AA5-1B0848A338EA}"/>
    <cellStyle name="Bilješka" xfId="19" xr:uid="{B2128B05-38ED-44F0-9E0B-2B51499B5BE4}"/>
    <cellStyle name="Dobro" xfId="20" xr:uid="{A6D2AA42-6F9F-4E75-B62A-A511CF7EA5AF}"/>
    <cellStyle name="Isticanje1" xfId="21" xr:uid="{E726DB73-FBAF-48E0-9C09-A8AF01C3EAA6}"/>
    <cellStyle name="Isticanje2" xfId="22" xr:uid="{751AE88C-BE19-4DA1-B3B3-31E882E4D7C4}"/>
    <cellStyle name="Isticanje3" xfId="23" xr:uid="{44B12093-0D2F-462A-9164-9B738E06A74E}"/>
    <cellStyle name="Isticanje4" xfId="24" xr:uid="{8BD57D20-93CB-4898-9FD0-19A14CC2816D}"/>
    <cellStyle name="Isticanje5" xfId="25" xr:uid="{5B353121-2343-45B7-92F1-50BC516CCE98}"/>
    <cellStyle name="Isticanje6" xfId="26" xr:uid="{18CB26A8-5A27-491E-9B6D-0E5FA9B643FA}"/>
    <cellStyle name="Izlaz" xfId="27" xr:uid="{78DDF66E-24CF-4DAB-B6C8-35F74FFC8EE6}"/>
    <cellStyle name="Izračun" xfId="28" xr:uid="{FF572719-A294-405E-A14E-750AD6C21F25}"/>
    <cellStyle name="Loše" xfId="29" xr:uid="{A388A3E9-92DD-404D-93E7-5A70ABA407CD}"/>
    <cellStyle name="Naslov" xfId="30" xr:uid="{ECE16498-7293-4604-957D-942A723B936F}"/>
    <cellStyle name="Naslov 1" xfId="31" xr:uid="{31E55F61-772C-4EBF-AC13-6C4590196EE2}"/>
    <cellStyle name="Naslov 2" xfId="32" xr:uid="{21C2BBBE-33E9-4BFE-885B-DD39949EAB87}"/>
    <cellStyle name="Naslov 3" xfId="33" xr:uid="{82E6CDDA-3172-4EA1-9EC0-37EB20828FB3}"/>
    <cellStyle name="Naslov 4" xfId="34" xr:uid="{94196C34-1DB2-4254-93B2-E9911B510803}"/>
    <cellStyle name="Neutralno" xfId="35" xr:uid="{2C934B4C-BDD1-45A3-BF80-80E16D16A46A}"/>
    <cellStyle name="Normalno" xfId="0" builtinId="0"/>
    <cellStyle name="Povezana ćelija" xfId="36" xr:uid="{D1B9C21D-B9AE-4A7A-B0D0-46DAAF0B3428}"/>
    <cellStyle name="Provjera ćelije" xfId="37" xr:uid="{E993B610-EF90-4525-8E88-379B3176E250}"/>
    <cellStyle name="Tekst objašnjenja" xfId="38" xr:uid="{43709567-3E12-4FB6-94C1-C8E23A341C12}"/>
    <cellStyle name="Tekst upozorenja" xfId="39" xr:uid="{99C61B67-2BFD-4345-8173-90C8A3663C13}"/>
    <cellStyle name="Ukupni zbroj" xfId="40" xr:uid="{ACB18BC0-FB60-4917-B7BE-C27266525A71}"/>
    <cellStyle name="Unos" xfId="41" xr:uid="{C97AAE69-71AD-49C5-BC9A-A3A35B7783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3956-BD36-4BD9-B482-75620AB1F6D1}">
  <sheetPr>
    <pageSetUpPr fitToPage="1"/>
  </sheetPr>
  <dimension ref="A2:M328"/>
  <sheetViews>
    <sheetView tabSelected="1" workbookViewId="0">
      <selection activeCell="H14" sqref="H14"/>
    </sheetView>
  </sheetViews>
  <sheetFormatPr defaultRowHeight="15" x14ac:dyDescent="0.25"/>
  <cols>
    <col min="1" max="1" width="11.42578125" customWidth="1"/>
    <col min="2" max="2" width="16.28515625" customWidth="1"/>
    <col min="5" max="5" width="23.85546875" customWidth="1"/>
    <col min="6" max="6" width="23.7109375" customWidth="1"/>
    <col min="7" max="7" width="16" customWidth="1"/>
    <col min="8" max="8" width="23.7109375" customWidth="1"/>
    <col min="9" max="9" width="14.140625" customWidth="1"/>
    <col min="10" max="10" width="18.28515625" bestFit="1" customWidth="1"/>
    <col min="11" max="11" width="18.7109375" customWidth="1"/>
    <col min="12" max="12" width="15.140625" customWidth="1"/>
    <col min="13" max="13" width="19.42578125" customWidth="1"/>
  </cols>
  <sheetData>
    <row r="2" spans="1:12" ht="18" x14ac:dyDescent="0.25">
      <c r="A2" s="13" t="s">
        <v>128</v>
      </c>
      <c r="B2" s="3"/>
      <c r="C2" s="3"/>
      <c r="D2" s="3"/>
      <c r="E2" s="3"/>
      <c r="F2" s="3"/>
      <c r="H2" s="3"/>
      <c r="K2" s="3"/>
      <c r="L2" s="3"/>
    </row>
    <row r="3" spans="1:12" ht="20.25" customHeight="1" x14ac:dyDescent="0.3">
      <c r="A3" s="121" t="s">
        <v>129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ht="20.25" customHeight="1" x14ac:dyDescent="0.3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25">
      <c r="A5" s="12" t="s">
        <v>130</v>
      </c>
      <c r="B5" s="2"/>
      <c r="C5" s="2"/>
      <c r="D5" s="2"/>
      <c r="E5" s="2"/>
      <c r="F5" s="2"/>
      <c r="H5" s="2"/>
      <c r="K5" s="2"/>
      <c r="L5" s="2"/>
    </row>
    <row r="6" spans="1:12" ht="26.25" x14ac:dyDescent="0.25">
      <c r="A6" s="29" t="s">
        <v>124</v>
      </c>
      <c r="B6" s="29" t="s">
        <v>126</v>
      </c>
      <c r="C6" s="29" t="s">
        <v>125</v>
      </c>
      <c r="D6" s="29" t="s">
        <v>127</v>
      </c>
      <c r="E6" s="29" t="str">
        <f>CONCATENATE("Naziv ",,D6)</f>
        <v>Naziv Konto 4. razina</v>
      </c>
      <c r="F6" s="92" t="s">
        <v>0</v>
      </c>
      <c r="H6" s="94"/>
      <c r="K6" s="94"/>
      <c r="L6" s="94"/>
    </row>
    <row r="7" spans="1:12" ht="15.75" customHeight="1" x14ac:dyDescent="0.25">
      <c r="A7" s="31">
        <v>1</v>
      </c>
      <c r="B7" s="31">
        <v>2</v>
      </c>
      <c r="C7" s="30">
        <v>3</v>
      </c>
      <c r="D7" s="30">
        <v>4</v>
      </c>
      <c r="E7" s="30">
        <v>5</v>
      </c>
      <c r="F7" s="93">
        <v>6</v>
      </c>
      <c r="H7" s="95"/>
      <c r="K7" s="95"/>
      <c r="L7" s="95"/>
    </row>
    <row r="8" spans="1:12" ht="23.25" customHeight="1" x14ac:dyDescent="0.25">
      <c r="A8" s="61" t="s">
        <v>19</v>
      </c>
      <c r="B8" s="61" t="s">
        <v>20</v>
      </c>
      <c r="C8" s="62"/>
      <c r="D8" s="62"/>
      <c r="E8" s="62"/>
      <c r="F8" s="63">
        <f>SUBTOTAL(9,F9:F128)</f>
        <v>1041267</v>
      </c>
      <c r="H8" s="70"/>
      <c r="K8" s="70"/>
      <c r="L8" s="71"/>
    </row>
    <row r="9" spans="1:12" ht="30" hidden="1" customHeight="1" x14ac:dyDescent="0.3">
      <c r="A9" s="32"/>
      <c r="B9" s="32"/>
      <c r="C9" s="6"/>
      <c r="D9" s="6"/>
      <c r="E9" s="6"/>
      <c r="F9" s="10"/>
      <c r="H9" s="72"/>
      <c r="K9" s="72"/>
      <c r="L9" s="73"/>
    </row>
    <row r="10" spans="1:12" ht="23.25" customHeight="1" x14ac:dyDescent="0.25">
      <c r="A10" s="33"/>
      <c r="B10" s="58" t="s">
        <v>23</v>
      </c>
      <c r="C10" s="58" t="s">
        <v>24</v>
      </c>
      <c r="D10" s="59"/>
      <c r="E10" s="59"/>
      <c r="F10" s="60">
        <f>SUBTOTAL(9,F11:F38)</f>
        <v>683956</v>
      </c>
      <c r="H10" s="100"/>
      <c r="K10" s="76"/>
      <c r="L10" s="77"/>
    </row>
    <row r="11" spans="1:12" ht="30" hidden="1" customHeight="1" x14ac:dyDescent="0.25">
      <c r="A11" s="33"/>
      <c r="B11" s="34"/>
      <c r="C11" s="7"/>
      <c r="D11" s="7"/>
      <c r="E11" s="7"/>
      <c r="F11" s="11"/>
      <c r="H11" s="101"/>
      <c r="K11" s="70"/>
      <c r="L11" s="71"/>
    </row>
    <row r="12" spans="1:12" x14ac:dyDescent="0.25">
      <c r="A12" s="33"/>
      <c r="B12" s="33"/>
      <c r="C12" s="112" t="s">
        <v>21</v>
      </c>
      <c r="D12" s="112" t="s">
        <v>22</v>
      </c>
      <c r="E12" s="113"/>
      <c r="F12" s="114">
        <f>SUBTOTAL(9,F13:F37)</f>
        <v>683956</v>
      </c>
      <c r="H12" s="102"/>
      <c r="K12" s="78"/>
      <c r="L12" s="79"/>
    </row>
    <row r="13" spans="1:12" hidden="1" x14ac:dyDescent="0.25">
      <c r="A13" s="111"/>
      <c r="B13" s="111"/>
      <c r="C13" s="1"/>
      <c r="D13" s="1"/>
      <c r="E13" s="1"/>
      <c r="F13" s="5"/>
      <c r="H13" s="102"/>
      <c r="K13" s="78"/>
      <c r="L13" s="79"/>
    </row>
    <row r="14" spans="1:12" x14ac:dyDescent="0.25">
      <c r="A14" s="111"/>
      <c r="B14" s="111"/>
      <c r="C14" s="1"/>
      <c r="D14" s="1" t="s">
        <v>25</v>
      </c>
      <c r="E14" s="1" t="s">
        <v>26</v>
      </c>
      <c r="F14" s="5">
        <v>0</v>
      </c>
      <c r="H14" s="102"/>
      <c r="K14" s="78"/>
      <c r="L14" s="79"/>
    </row>
    <row r="15" spans="1:12" x14ac:dyDescent="0.25">
      <c r="A15" s="111"/>
      <c r="B15" s="111"/>
      <c r="C15" s="1"/>
      <c r="D15" s="1" t="s">
        <v>27</v>
      </c>
      <c r="E15" s="1" t="s">
        <v>28</v>
      </c>
      <c r="F15" s="5">
        <v>426973</v>
      </c>
      <c r="H15" s="102"/>
      <c r="K15" s="78"/>
      <c r="L15" s="79"/>
    </row>
    <row r="16" spans="1:12" x14ac:dyDescent="0.25">
      <c r="A16" s="111"/>
      <c r="B16" s="111"/>
      <c r="C16" s="1"/>
      <c r="D16" s="1" t="s">
        <v>29</v>
      </c>
      <c r="E16" s="1" t="s">
        <v>30</v>
      </c>
      <c r="F16" s="5">
        <v>8600</v>
      </c>
      <c r="H16" s="102"/>
      <c r="K16" s="78"/>
      <c r="L16" s="79"/>
    </row>
    <row r="17" spans="1:12" x14ac:dyDescent="0.25">
      <c r="A17" s="111"/>
      <c r="B17" s="111"/>
      <c r="C17" s="1"/>
      <c r="D17" s="1" t="s">
        <v>31</v>
      </c>
      <c r="E17" s="1" t="s">
        <v>32</v>
      </c>
      <c r="F17" s="5">
        <v>2256</v>
      </c>
      <c r="H17" s="102"/>
      <c r="K17" s="78"/>
      <c r="L17" s="79"/>
    </row>
    <row r="18" spans="1:12" x14ac:dyDescent="0.25">
      <c r="A18" s="111"/>
      <c r="B18" s="111"/>
      <c r="C18" s="1"/>
      <c r="D18" s="1" t="s">
        <v>33</v>
      </c>
      <c r="E18" s="1" t="s">
        <v>34</v>
      </c>
      <c r="F18" s="5">
        <v>16282</v>
      </c>
      <c r="H18" s="102"/>
      <c r="K18" s="78"/>
      <c r="L18" s="79"/>
    </row>
    <row r="19" spans="1:12" x14ac:dyDescent="0.25">
      <c r="A19" s="111"/>
      <c r="B19" s="111"/>
      <c r="C19" s="1"/>
      <c r="D19" s="1" t="s">
        <v>35</v>
      </c>
      <c r="E19" s="1" t="s">
        <v>36</v>
      </c>
      <c r="F19" s="5">
        <v>65652</v>
      </c>
      <c r="H19" s="102"/>
      <c r="K19" s="78"/>
      <c r="L19" s="79"/>
    </row>
    <row r="20" spans="1:12" x14ac:dyDescent="0.25">
      <c r="A20" s="111"/>
      <c r="B20" s="111"/>
      <c r="C20" s="1"/>
      <c r="D20" s="1" t="s">
        <v>37</v>
      </c>
      <c r="E20" s="1" t="s">
        <v>38</v>
      </c>
      <c r="F20" s="5">
        <v>1000</v>
      </c>
      <c r="H20" s="102"/>
      <c r="K20" s="78"/>
      <c r="L20" s="79"/>
    </row>
    <row r="21" spans="1:12" x14ac:dyDescent="0.25">
      <c r="A21" s="111"/>
      <c r="B21" s="111"/>
      <c r="C21" s="1"/>
      <c r="D21" s="1" t="s">
        <v>39</v>
      </c>
      <c r="E21" s="1" t="s">
        <v>40</v>
      </c>
      <c r="F21" s="5">
        <v>8100</v>
      </c>
      <c r="H21" s="102"/>
      <c r="K21" s="78"/>
      <c r="L21" s="79"/>
    </row>
    <row r="22" spans="1:12" x14ac:dyDescent="0.25">
      <c r="A22" s="111"/>
      <c r="B22" s="111"/>
      <c r="C22" s="1"/>
      <c r="D22" s="1" t="s">
        <v>41</v>
      </c>
      <c r="E22" s="1" t="s">
        <v>42</v>
      </c>
      <c r="F22" s="5">
        <v>4000</v>
      </c>
      <c r="H22" s="102"/>
      <c r="K22" s="78"/>
      <c r="L22" s="79"/>
    </row>
    <row r="23" spans="1:12" x14ac:dyDescent="0.25">
      <c r="A23" s="111"/>
      <c r="B23" s="111"/>
      <c r="C23" s="1"/>
      <c r="D23" s="1" t="s">
        <v>43</v>
      </c>
      <c r="E23" s="1" t="s">
        <v>44</v>
      </c>
      <c r="F23" s="5">
        <v>49100</v>
      </c>
      <c r="H23" s="102"/>
      <c r="K23" s="78"/>
      <c r="L23" s="79"/>
    </row>
    <row r="24" spans="1:12" x14ac:dyDescent="0.25">
      <c r="A24" s="111"/>
      <c r="B24" s="111"/>
      <c r="C24" s="1"/>
      <c r="D24" s="1" t="s">
        <v>45</v>
      </c>
      <c r="E24" s="1" t="s">
        <v>46</v>
      </c>
      <c r="F24" s="5">
        <v>0</v>
      </c>
      <c r="H24" s="102"/>
      <c r="K24" s="78"/>
      <c r="L24" s="79"/>
    </row>
    <row r="25" spans="1:12" x14ac:dyDescent="0.25">
      <c r="A25" s="111"/>
      <c r="B25" s="111"/>
      <c r="C25" s="1"/>
      <c r="D25" s="1" t="s">
        <v>47</v>
      </c>
      <c r="E25" s="1" t="s">
        <v>48</v>
      </c>
      <c r="F25" s="5">
        <v>5200</v>
      </c>
      <c r="H25" s="102"/>
      <c r="K25" s="78"/>
      <c r="L25" s="79"/>
    </row>
    <row r="26" spans="1:12" x14ac:dyDescent="0.25">
      <c r="A26" s="111"/>
      <c r="B26" s="111"/>
      <c r="C26" s="1"/>
      <c r="D26" s="1" t="s">
        <v>49</v>
      </c>
      <c r="E26" s="1" t="s">
        <v>50</v>
      </c>
      <c r="F26" s="5">
        <v>34624</v>
      </c>
      <c r="H26" s="102"/>
      <c r="K26" s="78"/>
      <c r="L26" s="79"/>
    </row>
    <row r="27" spans="1:12" x14ac:dyDescent="0.25">
      <c r="A27" s="111"/>
      <c r="B27" s="111"/>
      <c r="C27" s="1"/>
      <c r="D27" s="1" t="s">
        <v>51</v>
      </c>
      <c r="E27" s="1" t="s">
        <v>52</v>
      </c>
      <c r="F27" s="5">
        <v>5130</v>
      </c>
      <c r="H27" s="102"/>
      <c r="K27" s="78"/>
      <c r="L27" s="79"/>
    </row>
    <row r="28" spans="1:12" x14ac:dyDescent="0.25">
      <c r="A28" s="111"/>
      <c r="B28" s="111"/>
      <c r="C28" s="1"/>
      <c r="D28" s="1" t="s">
        <v>53</v>
      </c>
      <c r="E28" s="1" t="s">
        <v>54</v>
      </c>
      <c r="F28" s="5">
        <v>16300</v>
      </c>
      <c r="H28" s="102"/>
      <c r="K28" s="78"/>
      <c r="L28" s="79"/>
    </row>
    <row r="29" spans="1:12" x14ac:dyDescent="0.25">
      <c r="A29" s="111"/>
      <c r="B29" s="111"/>
      <c r="C29" s="1"/>
      <c r="D29" s="1" t="s">
        <v>55</v>
      </c>
      <c r="E29" s="1" t="s">
        <v>56</v>
      </c>
      <c r="F29" s="5">
        <v>1000</v>
      </c>
      <c r="H29" s="102"/>
      <c r="K29" s="78"/>
      <c r="L29" s="79"/>
    </row>
    <row r="30" spans="1:12" x14ac:dyDescent="0.25">
      <c r="A30" s="111"/>
      <c r="B30" s="111"/>
      <c r="C30" s="1"/>
      <c r="D30" s="1" t="s">
        <v>57</v>
      </c>
      <c r="E30" s="1" t="s">
        <v>58</v>
      </c>
      <c r="F30" s="5">
        <v>23069</v>
      </c>
      <c r="H30" s="102"/>
      <c r="K30" s="78"/>
      <c r="L30" s="79"/>
    </row>
    <row r="31" spans="1:12" x14ac:dyDescent="0.25">
      <c r="A31" s="111"/>
      <c r="B31" s="111"/>
      <c r="C31" s="1"/>
      <c r="D31" s="1" t="s">
        <v>59</v>
      </c>
      <c r="E31" s="1" t="s">
        <v>60</v>
      </c>
      <c r="F31" s="5">
        <v>8200</v>
      </c>
      <c r="H31" s="102"/>
      <c r="K31" s="78"/>
      <c r="L31" s="79"/>
    </row>
    <row r="32" spans="1:12" x14ac:dyDescent="0.25">
      <c r="A32" s="111"/>
      <c r="B32" s="111"/>
      <c r="C32" s="1"/>
      <c r="D32" s="1" t="s">
        <v>61</v>
      </c>
      <c r="E32" s="1" t="s">
        <v>62</v>
      </c>
      <c r="F32" s="5">
        <v>5500</v>
      </c>
      <c r="H32" s="102"/>
      <c r="K32" s="78"/>
      <c r="L32" s="79"/>
    </row>
    <row r="33" spans="1:12" x14ac:dyDescent="0.25">
      <c r="A33" s="111"/>
      <c r="B33" s="111"/>
      <c r="C33" s="1"/>
      <c r="D33" s="1" t="s">
        <v>63</v>
      </c>
      <c r="E33" s="1" t="s">
        <v>64</v>
      </c>
      <c r="F33" s="5">
        <v>1000</v>
      </c>
      <c r="H33" s="102"/>
      <c r="K33" s="78"/>
      <c r="L33" s="79"/>
    </row>
    <row r="34" spans="1:12" x14ac:dyDescent="0.25">
      <c r="A34" s="111"/>
      <c r="B34" s="111"/>
      <c r="C34" s="1"/>
      <c r="D34" s="1" t="s">
        <v>65</v>
      </c>
      <c r="E34" s="1" t="s">
        <v>66</v>
      </c>
      <c r="F34" s="5">
        <v>500</v>
      </c>
      <c r="H34" s="102"/>
      <c r="K34" s="78"/>
      <c r="L34" s="79"/>
    </row>
    <row r="35" spans="1:12" x14ac:dyDescent="0.25">
      <c r="A35" s="111"/>
      <c r="B35" s="111"/>
      <c r="C35" s="1"/>
      <c r="D35" s="1" t="s">
        <v>67</v>
      </c>
      <c r="E35" s="1" t="s">
        <v>68</v>
      </c>
      <c r="F35" s="5">
        <v>470</v>
      </c>
      <c r="H35" s="102"/>
      <c r="K35" s="78"/>
      <c r="L35" s="79"/>
    </row>
    <row r="36" spans="1:12" x14ac:dyDescent="0.25">
      <c r="A36" s="111"/>
      <c r="B36" s="111"/>
      <c r="C36" s="1"/>
      <c r="D36" s="1" t="s">
        <v>69</v>
      </c>
      <c r="E36" s="1" t="s">
        <v>70</v>
      </c>
      <c r="F36" s="5">
        <v>1000</v>
      </c>
      <c r="H36" s="102"/>
      <c r="K36" s="78"/>
      <c r="L36" s="79"/>
    </row>
    <row r="37" spans="1:12" hidden="1" x14ac:dyDescent="0.25">
      <c r="A37" s="111"/>
      <c r="B37" s="111"/>
      <c r="C37" s="1">
        <v>3</v>
      </c>
      <c r="D37" s="1"/>
      <c r="E37" s="1"/>
      <c r="F37" s="5"/>
      <c r="H37" s="102"/>
      <c r="K37" s="78"/>
      <c r="L37" s="79"/>
    </row>
    <row r="38" spans="1:12" ht="20.100000000000001" hidden="1" customHeight="1" x14ac:dyDescent="0.25">
      <c r="A38" s="2"/>
      <c r="B38" s="2"/>
      <c r="C38" s="2">
        <v>2</v>
      </c>
      <c r="D38" s="2"/>
      <c r="E38" s="2"/>
      <c r="F38" s="4"/>
      <c r="H38" s="103"/>
      <c r="K38" s="80"/>
      <c r="L38" s="81"/>
    </row>
    <row r="39" spans="1:12" ht="23.25" customHeight="1" x14ac:dyDescent="0.25">
      <c r="A39" s="33"/>
      <c r="B39" s="58" t="s">
        <v>75</v>
      </c>
      <c r="C39" s="58" t="s">
        <v>76</v>
      </c>
      <c r="D39" s="59"/>
      <c r="E39" s="59"/>
      <c r="F39" s="60">
        <f>SUBTOTAL(9,F40:F49)</f>
        <v>61750</v>
      </c>
      <c r="H39" s="100"/>
      <c r="K39" s="76"/>
      <c r="L39" s="77"/>
    </row>
    <row r="40" spans="1:12" ht="30" hidden="1" customHeight="1" x14ac:dyDescent="0.25">
      <c r="A40" s="33"/>
      <c r="B40" s="34"/>
      <c r="C40" s="7"/>
      <c r="D40" s="7"/>
      <c r="E40" s="7"/>
      <c r="F40" s="11"/>
      <c r="H40" s="101"/>
      <c r="K40" s="70"/>
      <c r="L40" s="71"/>
    </row>
    <row r="41" spans="1:12" x14ac:dyDescent="0.25">
      <c r="A41" s="33"/>
      <c r="B41" s="33"/>
      <c r="C41" s="112" t="s">
        <v>21</v>
      </c>
      <c r="D41" s="112" t="s">
        <v>22</v>
      </c>
      <c r="E41" s="113"/>
      <c r="F41" s="114">
        <f>SUBTOTAL(9,F42:F48)</f>
        <v>61750</v>
      </c>
      <c r="H41" s="102"/>
      <c r="K41" s="78"/>
      <c r="L41" s="79"/>
    </row>
    <row r="42" spans="1:12" hidden="1" x14ac:dyDescent="0.25">
      <c r="A42" s="111"/>
      <c r="B42" s="111"/>
      <c r="C42" s="1"/>
      <c r="D42" s="1"/>
      <c r="E42" s="1"/>
      <c r="F42" s="5"/>
      <c r="H42" s="102"/>
      <c r="K42" s="78"/>
      <c r="L42" s="79"/>
    </row>
    <row r="43" spans="1:12" x14ac:dyDescent="0.25">
      <c r="A43" s="111"/>
      <c r="B43" s="111"/>
      <c r="C43" s="1"/>
      <c r="D43" s="1" t="s">
        <v>39</v>
      </c>
      <c r="E43" s="1" t="s">
        <v>40</v>
      </c>
      <c r="F43" s="5">
        <v>7500</v>
      </c>
      <c r="H43" s="102"/>
      <c r="K43" s="78"/>
      <c r="L43" s="79"/>
    </row>
    <row r="44" spans="1:12" x14ac:dyDescent="0.25">
      <c r="A44" s="111"/>
      <c r="B44" s="111"/>
      <c r="C44" s="1"/>
      <c r="D44" s="1" t="s">
        <v>41</v>
      </c>
      <c r="E44" s="1" t="s">
        <v>42</v>
      </c>
      <c r="F44" s="5">
        <v>1500</v>
      </c>
      <c r="H44" s="102"/>
      <c r="K44" s="78"/>
      <c r="L44" s="79"/>
    </row>
    <row r="45" spans="1:12" x14ac:dyDescent="0.25">
      <c r="A45" s="111"/>
      <c r="B45" s="111"/>
      <c r="C45" s="1"/>
      <c r="D45" s="1" t="s">
        <v>57</v>
      </c>
      <c r="E45" s="1" t="s">
        <v>58</v>
      </c>
      <c r="F45" s="5">
        <v>6300</v>
      </c>
      <c r="H45" s="102"/>
      <c r="K45" s="78"/>
      <c r="L45" s="79"/>
    </row>
    <row r="46" spans="1:12" x14ac:dyDescent="0.25">
      <c r="A46" s="111"/>
      <c r="B46" s="111"/>
      <c r="C46" s="1"/>
      <c r="D46" s="1" t="s">
        <v>61</v>
      </c>
      <c r="E46" s="1" t="s">
        <v>62</v>
      </c>
      <c r="F46" s="5">
        <v>46450</v>
      </c>
      <c r="H46" s="102"/>
      <c r="K46" s="78"/>
      <c r="L46" s="79"/>
    </row>
    <row r="47" spans="1:12" x14ac:dyDescent="0.25">
      <c r="A47" s="111"/>
      <c r="B47" s="111"/>
      <c r="C47" s="1"/>
      <c r="D47" s="1" t="s">
        <v>77</v>
      </c>
      <c r="E47" s="1" t="s">
        <v>78</v>
      </c>
      <c r="F47" s="5">
        <v>0</v>
      </c>
      <c r="H47" s="102"/>
      <c r="K47" s="78"/>
      <c r="L47" s="79"/>
    </row>
    <row r="48" spans="1:12" hidden="1" x14ac:dyDescent="0.25">
      <c r="A48" s="111"/>
      <c r="B48" s="111"/>
      <c r="C48" s="1">
        <v>3</v>
      </c>
      <c r="D48" s="1"/>
      <c r="E48" s="1"/>
      <c r="F48" s="5"/>
      <c r="H48" s="102"/>
      <c r="K48" s="78"/>
      <c r="L48" s="79"/>
    </row>
    <row r="49" spans="1:12" ht="20.100000000000001" hidden="1" customHeight="1" x14ac:dyDescent="0.25">
      <c r="A49" s="2"/>
      <c r="B49" s="2"/>
      <c r="C49" s="2">
        <v>2</v>
      </c>
      <c r="D49" s="2"/>
      <c r="E49" s="2"/>
      <c r="F49" s="4"/>
      <c r="H49" s="103"/>
      <c r="K49" s="80"/>
      <c r="L49" s="81"/>
    </row>
    <row r="50" spans="1:12" ht="23.25" customHeight="1" x14ac:dyDescent="0.25">
      <c r="A50" s="33"/>
      <c r="B50" s="58" t="s">
        <v>81</v>
      </c>
      <c r="C50" s="58" t="s">
        <v>82</v>
      </c>
      <c r="D50" s="59"/>
      <c r="E50" s="59"/>
      <c r="F50" s="60">
        <f>SUBTOTAL(9,F51:F102)</f>
        <v>295561</v>
      </c>
      <c r="H50" s="100"/>
      <c r="K50" s="76"/>
      <c r="L50" s="77"/>
    </row>
    <row r="51" spans="1:12" ht="30" hidden="1" customHeight="1" x14ac:dyDescent="0.25">
      <c r="A51" s="33"/>
      <c r="B51" s="34"/>
      <c r="C51" s="7"/>
      <c r="D51" s="7"/>
      <c r="E51" s="7"/>
      <c r="F51" s="11"/>
      <c r="H51" s="101"/>
      <c r="K51" s="70"/>
      <c r="L51" s="71"/>
    </row>
    <row r="52" spans="1:12" x14ac:dyDescent="0.25">
      <c r="A52" s="33"/>
      <c r="B52" s="33"/>
      <c r="C52" s="112" t="s">
        <v>79</v>
      </c>
      <c r="D52" s="112" t="s">
        <v>80</v>
      </c>
      <c r="E52" s="113"/>
      <c r="F52" s="114">
        <f>SUBTOTAL(9,F53:F84)</f>
        <v>276761</v>
      </c>
      <c r="H52" s="102"/>
      <c r="K52" s="78"/>
      <c r="L52" s="79"/>
    </row>
    <row r="53" spans="1:12" hidden="1" x14ac:dyDescent="0.25">
      <c r="A53" s="111"/>
      <c r="B53" s="111"/>
      <c r="C53" s="1"/>
      <c r="D53" s="1"/>
      <c r="E53" s="1"/>
      <c r="F53" s="5"/>
      <c r="H53" s="102"/>
      <c r="K53" s="78"/>
      <c r="L53" s="79"/>
    </row>
    <row r="54" spans="1:12" x14ac:dyDescent="0.25">
      <c r="A54" s="111"/>
      <c r="B54" s="111"/>
      <c r="C54" s="1"/>
      <c r="D54" s="1" t="s">
        <v>27</v>
      </c>
      <c r="E54" s="1" t="s">
        <v>28</v>
      </c>
      <c r="F54" s="5">
        <v>8150</v>
      </c>
      <c r="H54" s="102"/>
      <c r="K54" s="78"/>
      <c r="L54" s="79"/>
    </row>
    <row r="55" spans="1:12" x14ac:dyDescent="0.25">
      <c r="A55" s="111"/>
      <c r="B55" s="111"/>
      <c r="C55" s="1"/>
      <c r="D55" s="1" t="s">
        <v>33</v>
      </c>
      <c r="E55" s="1" t="s">
        <v>34</v>
      </c>
      <c r="F55" s="5">
        <v>16000</v>
      </c>
      <c r="H55" s="102"/>
      <c r="K55" s="78"/>
      <c r="L55" s="79"/>
    </row>
    <row r="56" spans="1:12" x14ac:dyDescent="0.25">
      <c r="A56" s="111"/>
      <c r="B56" s="111"/>
      <c r="C56" s="1"/>
      <c r="D56" s="1" t="s">
        <v>35</v>
      </c>
      <c r="E56" s="1" t="s">
        <v>36</v>
      </c>
      <c r="F56" s="5">
        <v>400</v>
      </c>
      <c r="H56" s="102"/>
      <c r="K56" s="78"/>
      <c r="L56" s="79"/>
    </row>
    <row r="57" spans="1:12" x14ac:dyDescent="0.25">
      <c r="A57" s="111"/>
      <c r="B57" s="111"/>
      <c r="C57" s="1"/>
      <c r="D57" s="1" t="s">
        <v>37</v>
      </c>
      <c r="E57" s="1" t="s">
        <v>38</v>
      </c>
      <c r="F57" s="5">
        <v>5000</v>
      </c>
      <c r="H57" s="102"/>
      <c r="K57" s="78"/>
      <c r="L57" s="79"/>
    </row>
    <row r="58" spans="1:12" x14ac:dyDescent="0.25">
      <c r="A58" s="111"/>
      <c r="B58" s="111"/>
      <c r="C58" s="1"/>
      <c r="D58" s="1" t="s">
        <v>39</v>
      </c>
      <c r="E58" s="1" t="s">
        <v>40</v>
      </c>
      <c r="F58" s="5">
        <v>9600</v>
      </c>
      <c r="H58" s="102"/>
      <c r="K58" s="78"/>
      <c r="L58" s="79"/>
    </row>
    <row r="59" spans="1:12" x14ac:dyDescent="0.25">
      <c r="A59" s="111"/>
      <c r="B59" s="111"/>
      <c r="C59" s="1"/>
      <c r="D59" s="1" t="s">
        <v>83</v>
      </c>
      <c r="E59" s="1" t="s">
        <v>84</v>
      </c>
      <c r="F59" s="5">
        <v>700</v>
      </c>
      <c r="H59" s="102"/>
      <c r="K59" s="78"/>
      <c r="L59" s="79"/>
    </row>
    <row r="60" spans="1:12" x14ac:dyDescent="0.25">
      <c r="A60" s="111"/>
      <c r="B60" s="111"/>
      <c r="C60" s="1"/>
      <c r="D60" s="1" t="s">
        <v>85</v>
      </c>
      <c r="E60" s="1" t="s">
        <v>86</v>
      </c>
      <c r="F60" s="5">
        <v>0</v>
      </c>
      <c r="H60" s="102"/>
      <c r="K60" s="78"/>
      <c r="L60" s="79"/>
    </row>
    <row r="61" spans="1:12" x14ac:dyDescent="0.25">
      <c r="A61" s="111"/>
      <c r="B61" s="111"/>
      <c r="C61" s="1"/>
      <c r="D61" s="1" t="s">
        <v>41</v>
      </c>
      <c r="E61" s="1" t="s">
        <v>42</v>
      </c>
      <c r="F61" s="5">
        <v>14300</v>
      </c>
      <c r="H61" s="102"/>
      <c r="K61" s="78"/>
      <c r="L61" s="79"/>
    </row>
    <row r="62" spans="1:12" x14ac:dyDescent="0.25">
      <c r="A62" s="111"/>
      <c r="B62" s="111"/>
      <c r="C62" s="1"/>
      <c r="D62" s="1" t="s">
        <v>87</v>
      </c>
      <c r="E62" s="1" t="s">
        <v>88</v>
      </c>
      <c r="F62" s="5">
        <v>0</v>
      </c>
      <c r="H62" s="102"/>
      <c r="K62" s="78"/>
      <c r="L62" s="79"/>
    </row>
    <row r="63" spans="1:12" x14ac:dyDescent="0.25">
      <c r="A63" s="111"/>
      <c r="B63" s="111"/>
      <c r="C63" s="1"/>
      <c r="D63" s="1" t="s">
        <v>43</v>
      </c>
      <c r="E63" s="1" t="s">
        <v>44</v>
      </c>
      <c r="F63" s="5">
        <v>5200</v>
      </c>
      <c r="H63" s="102"/>
      <c r="K63" s="78"/>
      <c r="L63" s="79"/>
    </row>
    <row r="64" spans="1:12" x14ac:dyDescent="0.25">
      <c r="A64" s="111"/>
      <c r="B64" s="111"/>
      <c r="C64" s="1"/>
      <c r="D64" s="1" t="s">
        <v>89</v>
      </c>
      <c r="E64" s="1" t="s">
        <v>90</v>
      </c>
      <c r="F64" s="5">
        <v>900</v>
      </c>
      <c r="H64" s="102"/>
      <c r="K64" s="78"/>
      <c r="L64" s="79"/>
    </row>
    <row r="65" spans="1:12" x14ac:dyDescent="0.25">
      <c r="A65" s="111"/>
      <c r="B65" s="111"/>
      <c r="C65" s="1"/>
      <c r="D65" s="1" t="s">
        <v>91</v>
      </c>
      <c r="E65" s="1" t="s">
        <v>92</v>
      </c>
      <c r="F65" s="5">
        <v>1000</v>
      </c>
      <c r="H65" s="102"/>
      <c r="K65" s="78"/>
      <c r="L65" s="79"/>
    </row>
    <row r="66" spans="1:12" x14ac:dyDescent="0.25">
      <c r="A66" s="111"/>
      <c r="B66" s="111"/>
      <c r="C66" s="1"/>
      <c r="D66" s="1" t="s">
        <v>45</v>
      </c>
      <c r="E66" s="1" t="s">
        <v>46</v>
      </c>
      <c r="F66" s="5">
        <v>800</v>
      </c>
      <c r="H66" s="102"/>
      <c r="K66" s="78"/>
      <c r="L66" s="79"/>
    </row>
    <row r="67" spans="1:12" x14ac:dyDescent="0.25">
      <c r="A67" s="111"/>
      <c r="B67" s="111"/>
      <c r="C67" s="1"/>
      <c r="D67" s="1" t="s">
        <v>47</v>
      </c>
      <c r="E67" s="1" t="s">
        <v>48</v>
      </c>
      <c r="F67" s="5">
        <v>25200</v>
      </c>
      <c r="H67" s="102"/>
      <c r="K67" s="78"/>
      <c r="L67" s="79"/>
    </row>
    <row r="68" spans="1:12" x14ac:dyDescent="0.25">
      <c r="A68" s="111"/>
      <c r="B68" s="111"/>
      <c r="C68" s="1"/>
      <c r="D68" s="1" t="s">
        <v>49</v>
      </c>
      <c r="E68" s="1" t="s">
        <v>50</v>
      </c>
      <c r="F68" s="5">
        <v>16150</v>
      </c>
      <c r="H68" s="102"/>
      <c r="K68" s="78"/>
      <c r="L68" s="79"/>
    </row>
    <row r="69" spans="1:12" x14ac:dyDescent="0.25">
      <c r="A69" s="111"/>
      <c r="B69" s="111"/>
      <c r="C69" s="1"/>
      <c r="D69" s="1" t="s">
        <v>93</v>
      </c>
      <c r="E69" s="1" t="s">
        <v>94</v>
      </c>
      <c r="F69" s="5">
        <v>100</v>
      </c>
      <c r="H69" s="102"/>
      <c r="K69" s="78"/>
      <c r="L69" s="79"/>
    </row>
    <row r="70" spans="1:12" x14ac:dyDescent="0.25">
      <c r="A70" s="111"/>
      <c r="B70" s="111"/>
      <c r="C70" s="1"/>
      <c r="D70" s="1" t="s">
        <v>51</v>
      </c>
      <c r="E70" s="1" t="s">
        <v>52</v>
      </c>
      <c r="F70" s="5">
        <v>10</v>
      </c>
      <c r="H70" s="102"/>
      <c r="K70" s="78"/>
      <c r="L70" s="79"/>
    </row>
    <row r="71" spans="1:12" x14ac:dyDescent="0.25">
      <c r="A71" s="111"/>
      <c r="B71" s="111"/>
      <c r="C71" s="1"/>
      <c r="D71" s="1" t="s">
        <v>53</v>
      </c>
      <c r="E71" s="1" t="s">
        <v>54</v>
      </c>
      <c r="F71" s="5">
        <v>600</v>
      </c>
      <c r="H71" s="102"/>
      <c r="K71" s="78"/>
      <c r="L71" s="79"/>
    </row>
    <row r="72" spans="1:12" x14ac:dyDescent="0.25">
      <c r="A72" s="111"/>
      <c r="B72" s="111"/>
      <c r="C72" s="1"/>
      <c r="D72" s="1" t="s">
        <v>57</v>
      </c>
      <c r="E72" s="1" t="s">
        <v>58</v>
      </c>
      <c r="F72" s="5">
        <v>84000</v>
      </c>
      <c r="H72" s="102"/>
      <c r="K72" s="78"/>
      <c r="L72" s="79"/>
    </row>
    <row r="73" spans="1:12" x14ac:dyDescent="0.25">
      <c r="A73" s="111"/>
      <c r="B73" s="111"/>
      <c r="C73" s="1"/>
      <c r="D73" s="1" t="s">
        <v>61</v>
      </c>
      <c r="E73" s="1" t="s">
        <v>62</v>
      </c>
      <c r="F73" s="5">
        <v>39000</v>
      </c>
      <c r="H73" s="102"/>
      <c r="K73" s="78"/>
      <c r="L73" s="79"/>
    </row>
    <row r="74" spans="1:12" x14ac:dyDescent="0.25">
      <c r="A74" s="111"/>
      <c r="B74" s="111"/>
      <c r="C74" s="1"/>
      <c r="D74" s="1" t="s">
        <v>77</v>
      </c>
      <c r="E74" s="1" t="s">
        <v>78</v>
      </c>
      <c r="F74" s="5">
        <v>500</v>
      </c>
      <c r="H74" s="102"/>
      <c r="K74" s="78"/>
      <c r="L74" s="79"/>
    </row>
    <row r="75" spans="1:12" x14ac:dyDescent="0.25">
      <c r="A75" s="111"/>
      <c r="B75" s="111"/>
      <c r="C75" s="1"/>
      <c r="D75" s="1" t="s">
        <v>63</v>
      </c>
      <c r="E75" s="1" t="s">
        <v>64</v>
      </c>
      <c r="F75" s="5">
        <v>400</v>
      </c>
      <c r="H75" s="102"/>
      <c r="K75" s="78"/>
      <c r="L75" s="79"/>
    </row>
    <row r="76" spans="1:12" x14ac:dyDescent="0.25">
      <c r="A76" s="111"/>
      <c r="B76" s="111"/>
      <c r="C76" s="1"/>
      <c r="D76" s="1" t="s">
        <v>95</v>
      </c>
      <c r="E76" s="1" t="s">
        <v>96</v>
      </c>
      <c r="F76" s="5">
        <v>3100</v>
      </c>
      <c r="H76" s="102"/>
      <c r="K76" s="78"/>
      <c r="L76" s="79"/>
    </row>
    <row r="77" spans="1:12" x14ac:dyDescent="0.25">
      <c r="A77" s="111"/>
      <c r="B77" s="111"/>
      <c r="C77" s="1"/>
      <c r="D77" s="1" t="s">
        <v>65</v>
      </c>
      <c r="E77" s="1" t="s">
        <v>66</v>
      </c>
      <c r="F77" s="5">
        <v>100</v>
      </c>
      <c r="H77" s="102"/>
      <c r="K77" s="78"/>
      <c r="L77" s="79"/>
    </row>
    <row r="78" spans="1:12" x14ac:dyDescent="0.25">
      <c r="A78" s="111"/>
      <c r="B78" s="111"/>
      <c r="C78" s="1"/>
      <c r="D78" s="1" t="s">
        <v>67</v>
      </c>
      <c r="E78" s="1" t="s">
        <v>68</v>
      </c>
      <c r="F78" s="5">
        <v>700</v>
      </c>
      <c r="H78" s="102"/>
      <c r="K78" s="78"/>
      <c r="L78" s="79"/>
    </row>
    <row r="79" spans="1:12" x14ac:dyDescent="0.25">
      <c r="A79" s="111"/>
      <c r="B79" s="111"/>
      <c r="C79" s="1"/>
      <c r="D79" s="1" t="s">
        <v>97</v>
      </c>
      <c r="E79" s="1" t="s">
        <v>98</v>
      </c>
      <c r="F79" s="5">
        <v>0</v>
      </c>
      <c r="H79" s="102"/>
      <c r="K79" s="78"/>
      <c r="L79" s="79"/>
    </row>
    <row r="80" spans="1:12" x14ac:dyDescent="0.25">
      <c r="A80" s="111"/>
      <c r="B80" s="111"/>
      <c r="C80" s="1"/>
      <c r="D80" s="1" t="s">
        <v>69</v>
      </c>
      <c r="E80" s="1" t="s">
        <v>70</v>
      </c>
      <c r="F80" s="5">
        <v>100</v>
      </c>
      <c r="H80" s="102"/>
      <c r="K80" s="78"/>
      <c r="L80" s="79"/>
    </row>
    <row r="81" spans="1:12" x14ac:dyDescent="0.25">
      <c r="A81" s="111"/>
      <c r="B81" s="111"/>
      <c r="C81" s="1"/>
      <c r="D81" s="1" t="s">
        <v>99</v>
      </c>
      <c r="E81" s="1" t="s">
        <v>100</v>
      </c>
      <c r="F81" s="5">
        <v>19</v>
      </c>
      <c r="H81" s="102"/>
      <c r="K81" s="78"/>
      <c r="L81" s="79"/>
    </row>
    <row r="82" spans="1:12" x14ac:dyDescent="0.25">
      <c r="A82" s="111"/>
      <c r="B82" s="111"/>
      <c r="C82" s="1"/>
      <c r="D82" s="1" t="s">
        <v>101</v>
      </c>
      <c r="E82" s="1" t="s">
        <v>102</v>
      </c>
      <c r="F82" s="5">
        <v>11607</v>
      </c>
      <c r="H82" s="102"/>
      <c r="K82" s="78"/>
      <c r="L82" s="79"/>
    </row>
    <row r="83" spans="1:12" x14ac:dyDescent="0.25">
      <c r="A83" s="111"/>
      <c r="B83" s="111"/>
      <c r="C83" s="1"/>
      <c r="D83" s="1" t="s">
        <v>103</v>
      </c>
      <c r="E83" s="1" t="s">
        <v>74</v>
      </c>
      <c r="F83" s="5">
        <v>33125</v>
      </c>
      <c r="H83" s="102"/>
      <c r="K83" s="78"/>
      <c r="L83" s="79"/>
    </row>
    <row r="84" spans="1:12" hidden="1" x14ac:dyDescent="0.25">
      <c r="A84" s="111"/>
      <c r="B84" s="111"/>
      <c r="C84" s="1">
        <v>3</v>
      </c>
      <c r="D84" s="1"/>
      <c r="E84" s="1"/>
      <c r="F84" s="5"/>
      <c r="H84" s="102"/>
      <c r="K84" s="78"/>
      <c r="L84" s="79"/>
    </row>
    <row r="85" spans="1:12" x14ac:dyDescent="0.25">
      <c r="A85" s="33"/>
      <c r="B85" s="33"/>
      <c r="C85" s="112" t="s">
        <v>112</v>
      </c>
      <c r="D85" s="112" t="s">
        <v>113</v>
      </c>
      <c r="E85" s="113"/>
      <c r="F85" s="114">
        <f>SUBTOTAL(9,F86:F93)</f>
        <v>700</v>
      </c>
      <c r="H85" s="102"/>
      <c r="K85" s="78"/>
      <c r="L85" s="79"/>
    </row>
    <row r="86" spans="1:12" hidden="1" x14ac:dyDescent="0.25">
      <c r="A86" s="111"/>
      <c r="B86" s="111"/>
      <c r="C86" s="1"/>
      <c r="D86" s="1"/>
      <c r="E86" s="1"/>
      <c r="F86" s="5"/>
      <c r="H86" s="102"/>
      <c r="K86" s="78"/>
      <c r="L86" s="79"/>
    </row>
    <row r="87" spans="1:12" x14ac:dyDescent="0.25">
      <c r="A87" s="111"/>
      <c r="B87" s="111"/>
      <c r="C87" s="1"/>
      <c r="D87" s="1" t="s">
        <v>39</v>
      </c>
      <c r="E87" s="1" t="s">
        <v>40</v>
      </c>
      <c r="F87" s="5">
        <v>0</v>
      </c>
      <c r="H87" s="102"/>
      <c r="K87" s="78"/>
      <c r="L87" s="79"/>
    </row>
    <row r="88" spans="1:12" x14ac:dyDescent="0.25">
      <c r="A88" s="111"/>
      <c r="B88" s="111"/>
      <c r="C88" s="1"/>
      <c r="D88" s="1" t="s">
        <v>89</v>
      </c>
      <c r="E88" s="1" t="s">
        <v>90</v>
      </c>
      <c r="F88" s="5">
        <v>100</v>
      </c>
      <c r="H88" s="102"/>
      <c r="K88" s="78"/>
      <c r="L88" s="79"/>
    </row>
    <row r="89" spans="1:12" x14ac:dyDescent="0.25">
      <c r="A89" s="111"/>
      <c r="B89" s="111"/>
      <c r="C89" s="1"/>
      <c r="D89" s="1" t="s">
        <v>61</v>
      </c>
      <c r="E89" s="1" t="s">
        <v>62</v>
      </c>
      <c r="F89" s="5">
        <v>200</v>
      </c>
      <c r="H89" s="102"/>
      <c r="K89" s="78"/>
      <c r="L89" s="79"/>
    </row>
    <row r="90" spans="1:12" x14ac:dyDescent="0.25">
      <c r="A90" s="111"/>
      <c r="B90" s="111"/>
      <c r="C90" s="1"/>
      <c r="D90" s="1" t="s">
        <v>67</v>
      </c>
      <c r="E90" s="1" t="s">
        <v>68</v>
      </c>
      <c r="F90" s="5">
        <v>150</v>
      </c>
      <c r="H90" s="102"/>
      <c r="K90" s="78"/>
      <c r="L90" s="79"/>
    </row>
    <row r="91" spans="1:12" x14ac:dyDescent="0.25">
      <c r="A91" s="111"/>
      <c r="B91" s="111"/>
      <c r="C91" s="1"/>
      <c r="D91" s="1" t="s">
        <v>97</v>
      </c>
      <c r="E91" s="1" t="s">
        <v>98</v>
      </c>
      <c r="F91" s="5">
        <v>0</v>
      </c>
      <c r="H91" s="102"/>
      <c r="K91" s="78"/>
      <c r="L91" s="79"/>
    </row>
    <row r="92" spans="1:12" x14ac:dyDescent="0.25">
      <c r="A92" s="111"/>
      <c r="B92" s="111"/>
      <c r="C92" s="1"/>
      <c r="D92" s="1" t="s">
        <v>69</v>
      </c>
      <c r="E92" s="1" t="s">
        <v>70</v>
      </c>
      <c r="F92" s="5">
        <v>250</v>
      </c>
      <c r="H92" s="102"/>
      <c r="K92" s="78"/>
      <c r="L92" s="79"/>
    </row>
    <row r="93" spans="1:12" hidden="1" x14ac:dyDescent="0.25">
      <c r="A93" s="111"/>
      <c r="B93" s="111"/>
      <c r="C93" s="1">
        <v>3</v>
      </c>
      <c r="D93" s="1"/>
      <c r="E93" s="1"/>
      <c r="F93" s="5"/>
      <c r="H93" s="102"/>
      <c r="K93" s="78"/>
      <c r="L93" s="79"/>
    </row>
    <row r="94" spans="1:12" x14ac:dyDescent="0.25">
      <c r="A94" s="33"/>
      <c r="B94" s="33"/>
      <c r="C94" s="112" t="s">
        <v>116</v>
      </c>
      <c r="D94" s="112" t="s">
        <v>117</v>
      </c>
      <c r="E94" s="113"/>
      <c r="F94" s="114">
        <f>SUBTOTAL(9,F95:F101)</f>
        <v>18100</v>
      </c>
      <c r="H94" s="102"/>
      <c r="K94" s="78"/>
      <c r="L94" s="79"/>
    </row>
    <row r="95" spans="1:12" hidden="1" x14ac:dyDescent="0.25">
      <c r="A95" s="111"/>
      <c r="B95" s="111"/>
      <c r="C95" s="1"/>
      <c r="D95" s="1"/>
      <c r="E95" s="1"/>
      <c r="F95" s="5"/>
      <c r="H95" s="102"/>
      <c r="K95" s="78"/>
      <c r="L95" s="79"/>
    </row>
    <row r="96" spans="1:12" x14ac:dyDescent="0.25">
      <c r="A96" s="111"/>
      <c r="B96" s="111"/>
      <c r="C96" s="1"/>
      <c r="D96" s="1" t="s">
        <v>27</v>
      </c>
      <c r="E96" s="1" t="s">
        <v>28</v>
      </c>
      <c r="F96" s="5">
        <v>16500</v>
      </c>
      <c r="H96" s="102"/>
      <c r="K96" s="78"/>
      <c r="L96" s="79"/>
    </row>
    <row r="97" spans="1:12" x14ac:dyDescent="0.25">
      <c r="A97" s="111"/>
      <c r="B97" s="111"/>
      <c r="C97" s="1"/>
      <c r="D97" s="1" t="s">
        <v>39</v>
      </c>
      <c r="E97" s="1" t="s">
        <v>40</v>
      </c>
      <c r="F97" s="5">
        <v>400</v>
      </c>
      <c r="H97" s="102"/>
      <c r="K97" s="78"/>
      <c r="L97" s="79"/>
    </row>
    <row r="98" spans="1:12" x14ac:dyDescent="0.25">
      <c r="A98" s="111"/>
      <c r="B98" s="111"/>
      <c r="C98" s="1"/>
      <c r="D98" s="1" t="s">
        <v>53</v>
      </c>
      <c r="E98" s="1" t="s">
        <v>54</v>
      </c>
      <c r="F98" s="5">
        <v>0</v>
      </c>
      <c r="H98" s="102"/>
      <c r="K98" s="78"/>
      <c r="L98" s="79"/>
    </row>
    <row r="99" spans="1:12" x14ac:dyDescent="0.25">
      <c r="A99" s="111"/>
      <c r="B99" s="111"/>
      <c r="C99" s="1"/>
      <c r="D99" s="1" t="s">
        <v>57</v>
      </c>
      <c r="E99" s="1" t="s">
        <v>58</v>
      </c>
      <c r="F99" s="5">
        <v>600</v>
      </c>
      <c r="H99" s="102"/>
      <c r="K99" s="78"/>
      <c r="L99" s="79"/>
    </row>
    <row r="100" spans="1:12" x14ac:dyDescent="0.25">
      <c r="A100" s="111"/>
      <c r="B100" s="111"/>
      <c r="C100" s="1"/>
      <c r="D100" s="1" t="s">
        <v>61</v>
      </c>
      <c r="E100" s="1" t="s">
        <v>62</v>
      </c>
      <c r="F100" s="5">
        <v>600</v>
      </c>
      <c r="H100" s="102"/>
      <c r="K100" s="78"/>
      <c r="L100" s="79"/>
    </row>
    <row r="101" spans="1:12" hidden="1" x14ac:dyDescent="0.25">
      <c r="A101" s="111"/>
      <c r="B101" s="111"/>
      <c r="C101" s="1">
        <v>3</v>
      </c>
      <c r="D101" s="1"/>
      <c r="E101" s="1"/>
      <c r="F101" s="5"/>
      <c r="H101" s="102"/>
      <c r="K101" s="78"/>
      <c r="L101" s="79"/>
    </row>
    <row r="102" spans="1:12" ht="20.100000000000001" hidden="1" customHeight="1" x14ac:dyDescent="0.25">
      <c r="A102" s="2"/>
      <c r="B102" s="2"/>
      <c r="C102" s="2">
        <v>2</v>
      </c>
      <c r="D102" s="2"/>
      <c r="E102" s="2"/>
      <c r="F102" s="4"/>
      <c r="H102" s="103"/>
      <c r="K102" s="80"/>
      <c r="L102" s="81"/>
    </row>
    <row r="103" spans="1:12" ht="23.25" customHeight="1" x14ac:dyDescent="0.25">
      <c r="A103" s="33"/>
      <c r="B103" s="58" t="s">
        <v>110</v>
      </c>
      <c r="C103" s="58" t="s">
        <v>111</v>
      </c>
      <c r="D103" s="59"/>
      <c r="E103" s="59"/>
      <c r="F103" s="60">
        <f>SUBTOTAL(9,F104:F127)</f>
        <v>0</v>
      </c>
      <c r="H103" s="100"/>
      <c r="K103" s="76"/>
      <c r="L103" s="77"/>
    </row>
    <row r="104" spans="1:12" ht="30" hidden="1" customHeight="1" x14ac:dyDescent="0.25">
      <c r="A104" s="33"/>
      <c r="B104" s="34"/>
      <c r="C104" s="7"/>
      <c r="D104" s="7"/>
      <c r="E104" s="7"/>
      <c r="F104" s="11"/>
      <c r="H104" s="101"/>
      <c r="K104" s="70"/>
      <c r="L104" s="71"/>
    </row>
    <row r="105" spans="1:12" x14ac:dyDescent="0.25">
      <c r="A105" s="33"/>
      <c r="B105" s="33"/>
      <c r="C105" s="112" t="s">
        <v>79</v>
      </c>
      <c r="D105" s="112" t="s">
        <v>80</v>
      </c>
      <c r="E105" s="113"/>
      <c r="F105" s="114">
        <f>SUBTOTAL(9,F106:F117)</f>
        <v>0</v>
      </c>
      <c r="H105" s="102"/>
      <c r="K105" s="78"/>
      <c r="L105" s="79"/>
    </row>
    <row r="106" spans="1:12" hidden="1" x14ac:dyDescent="0.25">
      <c r="A106" s="111"/>
      <c r="B106" s="111"/>
      <c r="C106" s="1"/>
      <c r="D106" s="1"/>
      <c r="E106" s="1"/>
      <c r="F106" s="5"/>
      <c r="H106" s="102"/>
      <c r="K106" s="78"/>
      <c r="L106" s="79"/>
    </row>
    <row r="107" spans="1:12" x14ac:dyDescent="0.25">
      <c r="A107" s="111"/>
      <c r="B107" s="111"/>
      <c r="C107" s="1"/>
      <c r="D107" s="1" t="s">
        <v>85</v>
      </c>
      <c r="E107" s="1" t="s">
        <v>86</v>
      </c>
      <c r="F107" s="5">
        <v>0</v>
      </c>
      <c r="H107" s="102"/>
      <c r="K107" s="78"/>
      <c r="L107" s="79"/>
    </row>
    <row r="108" spans="1:12" x14ac:dyDescent="0.25">
      <c r="A108" s="111"/>
      <c r="B108" s="111"/>
      <c r="C108" s="1"/>
      <c r="D108" s="1" t="s">
        <v>87</v>
      </c>
      <c r="E108" s="1" t="s">
        <v>88</v>
      </c>
      <c r="F108" s="5">
        <v>0</v>
      </c>
      <c r="H108" s="102"/>
      <c r="K108" s="78"/>
      <c r="L108" s="79"/>
    </row>
    <row r="109" spans="1:12" x14ac:dyDescent="0.25">
      <c r="A109" s="111"/>
      <c r="B109" s="111"/>
      <c r="C109" s="1"/>
      <c r="D109" s="1" t="s">
        <v>89</v>
      </c>
      <c r="E109" s="1" t="s">
        <v>90</v>
      </c>
      <c r="F109" s="5">
        <v>0</v>
      </c>
      <c r="H109" s="102"/>
      <c r="K109" s="78"/>
      <c r="L109" s="79"/>
    </row>
    <row r="110" spans="1:12" x14ac:dyDescent="0.25">
      <c r="A110" s="111"/>
      <c r="B110" s="111"/>
      <c r="C110" s="1"/>
      <c r="D110" s="1" t="s">
        <v>91</v>
      </c>
      <c r="E110" s="1" t="s">
        <v>92</v>
      </c>
      <c r="F110" s="5">
        <v>0</v>
      </c>
      <c r="H110" s="102"/>
      <c r="K110" s="78"/>
      <c r="L110" s="79"/>
    </row>
    <row r="111" spans="1:12" x14ac:dyDescent="0.25">
      <c r="A111" s="111"/>
      <c r="B111" s="111"/>
      <c r="C111" s="1"/>
      <c r="D111" s="1" t="s">
        <v>63</v>
      </c>
      <c r="E111" s="1" t="s">
        <v>64</v>
      </c>
      <c r="F111" s="5">
        <v>0</v>
      </c>
      <c r="H111" s="102"/>
      <c r="K111" s="78"/>
      <c r="L111" s="79"/>
    </row>
    <row r="112" spans="1:12" x14ac:dyDescent="0.25">
      <c r="A112" s="111"/>
      <c r="B112" s="111"/>
      <c r="C112" s="1"/>
      <c r="D112" s="1" t="s">
        <v>65</v>
      </c>
      <c r="E112" s="1" t="s">
        <v>66</v>
      </c>
      <c r="F112" s="5">
        <v>0</v>
      </c>
      <c r="H112" s="102"/>
      <c r="K112" s="78"/>
      <c r="L112" s="79"/>
    </row>
    <row r="113" spans="1:12" x14ac:dyDescent="0.25">
      <c r="A113" s="111"/>
      <c r="B113" s="111"/>
      <c r="C113" s="1"/>
      <c r="D113" s="1" t="s">
        <v>97</v>
      </c>
      <c r="E113" s="1" t="s">
        <v>98</v>
      </c>
      <c r="F113" s="5">
        <v>0</v>
      </c>
      <c r="H113" s="102"/>
      <c r="K113" s="78"/>
      <c r="L113" s="79"/>
    </row>
    <row r="114" spans="1:12" x14ac:dyDescent="0.25">
      <c r="A114" s="111"/>
      <c r="B114" s="111"/>
      <c r="C114" s="1"/>
      <c r="D114" s="1" t="s">
        <v>69</v>
      </c>
      <c r="E114" s="1" t="s">
        <v>70</v>
      </c>
      <c r="F114" s="5">
        <v>0</v>
      </c>
      <c r="H114" s="102"/>
      <c r="K114" s="78"/>
      <c r="L114" s="79"/>
    </row>
    <row r="115" spans="1:12" x14ac:dyDescent="0.25">
      <c r="A115" s="111"/>
      <c r="B115" s="111"/>
      <c r="C115" s="1"/>
      <c r="D115" s="1" t="s">
        <v>101</v>
      </c>
      <c r="E115" s="1" t="s">
        <v>102</v>
      </c>
      <c r="F115" s="5">
        <v>0</v>
      </c>
      <c r="H115" s="102"/>
      <c r="K115" s="78"/>
      <c r="L115" s="79"/>
    </row>
    <row r="116" spans="1:12" x14ac:dyDescent="0.25">
      <c r="A116" s="111"/>
      <c r="B116" s="111"/>
      <c r="C116" s="1"/>
      <c r="D116" s="1" t="s">
        <v>103</v>
      </c>
      <c r="E116" s="1" t="s">
        <v>74</v>
      </c>
      <c r="F116" s="5">
        <v>0</v>
      </c>
      <c r="H116" s="102"/>
      <c r="K116" s="78"/>
      <c r="L116" s="79"/>
    </row>
    <row r="117" spans="1:12" hidden="1" x14ac:dyDescent="0.25">
      <c r="A117" s="111"/>
      <c r="B117" s="111"/>
      <c r="C117" s="1">
        <v>3</v>
      </c>
      <c r="D117" s="1"/>
      <c r="E117" s="1"/>
      <c r="F117" s="5"/>
      <c r="H117" s="102"/>
      <c r="K117" s="78"/>
      <c r="L117" s="79"/>
    </row>
    <row r="118" spans="1:12" x14ac:dyDescent="0.25">
      <c r="A118" s="33"/>
      <c r="B118" s="33"/>
      <c r="C118" s="112" t="s">
        <v>112</v>
      </c>
      <c r="D118" s="112" t="s">
        <v>113</v>
      </c>
      <c r="E118" s="113"/>
      <c r="F118" s="114">
        <f>SUBTOTAL(9,F119:F121)</f>
        <v>0</v>
      </c>
      <c r="H118" s="102"/>
      <c r="K118" s="78"/>
      <c r="L118" s="79"/>
    </row>
    <row r="119" spans="1:12" hidden="1" x14ac:dyDescent="0.25">
      <c r="A119" s="111"/>
      <c r="B119" s="111"/>
      <c r="C119" s="1"/>
      <c r="D119" s="1"/>
      <c r="E119" s="1"/>
      <c r="F119" s="5"/>
      <c r="H119" s="102"/>
      <c r="K119" s="78"/>
      <c r="L119" s="79"/>
    </row>
    <row r="120" spans="1:12" x14ac:dyDescent="0.25">
      <c r="A120" s="111"/>
      <c r="B120" s="111"/>
      <c r="C120" s="1"/>
      <c r="D120" s="1" t="s">
        <v>69</v>
      </c>
      <c r="E120" s="1" t="s">
        <v>70</v>
      </c>
      <c r="F120" s="5">
        <v>0</v>
      </c>
      <c r="H120" s="102"/>
      <c r="K120" s="78"/>
      <c r="L120" s="79"/>
    </row>
    <row r="121" spans="1:12" hidden="1" x14ac:dyDescent="0.25">
      <c r="A121" s="111"/>
      <c r="B121" s="111"/>
      <c r="C121" s="1">
        <v>3</v>
      </c>
      <c r="D121" s="1"/>
      <c r="E121" s="1"/>
      <c r="F121" s="5"/>
      <c r="H121" s="102"/>
      <c r="K121" s="78"/>
      <c r="L121" s="79"/>
    </row>
    <row r="122" spans="1:12" x14ac:dyDescent="0.25">
      <c r="A122" s="33"/>
      <c r="B122" s="33"/>
      <c r="C122" s="112" t="s">
        <v>116</v>
      </c>
      <c r="D122" s="112" t="s">
        <v>117</v>
      </c>
      <c r="E122" s="113"/>
      <c r="F122" s="114">
        <f>SUBTOTAL(9,F123:F126)</f>
        <v>0</v>
      </c>
      <c r="H122" s="102"/>
      <c r="K122" s="78"/>
      <c r="L122" s="79"/>
    </row>
    <row r="123" spans="1:12" hidden="1" x14ac:dyDescent="0.25">
      <c r="A123" s="111"/>
      <c r="B123" s="111"/>
      <c r="C123" s="1"/>
      <c r="D123" s="1"/>
      <c r="E123" s="1"/>
      <c r="F123" s="5"/>
      <c r="H123" s="102"/>
      <c r="K123" s="78"/>
      <c r="L123" s="79"/>
    </row>
    <row r="124" spans="1:12" x14ac:dyDescent="0.25">
      <c r="A124" s="111"/>
      <c r="B124" s="111"/>
      <c r="C124" s="1"/>
      <c r="D124" s="1" t="s">
        <v>53</v>
      </c>
      <c r="E124" s="1" t="s">
        <v>54</v>
      </c>
      <c r="F124" s="5">
        <v>0</v>
      </c>
      <c r="H124" s="102"/>
      <c r="K124" s="78"/>
      <c r="L124" s="79"/>
    </row>
    <row r="125" spans="1:12" x14ac:dyDescent="0.25">
      <c r="A125" s="111"/>
      <c r="B125" s="111"/>
      <c r="C125" s="1"/>
      <c r="D125" s="1" t="s">
        <v>122</v>
      </c>
      <c r="E125" s="1" t="s">
        <v>123</v>
      </c>
      <c r="F125" s="5">
        <v>0</v>
      </c>
      <c r="H125" s="102"/>
      <c r="K125" s="78"/>
      <c r="L125" s="79"/>
    </row>
    <row r="126" spans="1:12" hidden="1" x14ac:dyDescent="0.25">
      <c r="A126" s="111"/>
      <c r="B126" s="111"/>
      <c r="C126" s="1">
        <v>3</v>
      </c>
      <c r="D126" s="1"/>
      <c r="E126" s="1"/>
      <c r="F126" s="5"/>
      <c r="H126" s="102"/>
      <c r="K126" s="78"/>
      <c r="L126" s="79"/>
    </row>
    <row r="127" spans="1:12" ht="20.100000000000001" hidden="1" customHeight="1" x14ac:dyDescent="0.25">
      <c r="A127" s="2"/>
      <c r="B127" s="2"/>
      <c r="C127" s="2">
        <v>2</v>
      </c>
      <c r="D127" s="2"/>
      <c r="E127" s="2"/>
      <c r="F127" s="4"/>
      <c r="H127" s="103"/>
      <c r="K127" s="80"/>
      <c r="L127" s="81"/>
    </row>
    <row r="128" spans="1:12" hidden="1" x14ac:dyDescent="0.25">
      <c r="A128" s="2"/>
      <c r="B128" s="2"/>
      <c r="C128" s="2">
        <v>1</v>
      </c>
      <c r="D128" s="2"/>
      <c r="E128" s="2"/>
      <c r="F128" s="4"/>
      <c r="H128" s="103"/>
      <c r="K128" s="80"/>
      <c r="L128" s="81"/>
    </row>
    <row r="129" spans="1:12" hidden="1" x14ac:dyDescent="0.25">
      <c r="A129" s="2"/>
      <c r="B129" s="2"/>
      <c r="C129" s="2" t="s">
        <v>7</v>
      </c>
      <c r="D129" s="2"/>
      <c r="E129" s="2"/>
      <c r="F129" s="4"/>
      <c r="H129" s="103"/>
      <c r="K129" s="80"/>
      <c r="L129" s="81"/>
    </row>
    <row r="130" spans="1:12" ht="27.75" customHeight="1" x14ac:dyDescent="0.25">
      <c r="A130" s="8" t="s">
        <v>1</v>
      </c>
      <c r="B130" s="8"/>
      <c r="C130" s="8"/>
      <c r="D130" s="8"/>
      <c r="E130" s="8"/>
      <c r="F130" s="9">
        <f>SUBTOTAL(9,F14:F129)</f>
        <v>1041267</v>
      </c>
      <c r="H130" s="74"/>
      <c r="K130" s="74"/>
      <c r="L130" s="75"/>
    </row>
    <row r="131" spans="1:12" x14ac:dyDescent="0.25">
      <c r="A131" s="2"/>
      <c r="B131" s="2"/>
      <c r="C131" s="2"/>
      <c r="D131" s="2"/>
      <c r="E131" s="2"/>
      <c r="F131" s="2"/>
      <c r="H131" s="20"/>
      <c r="K131" s="82"/>
      <c r="L131" s="82"/>
    </row>
    <row r="132" spans="1:12" x14ac:dyDescent="0.25">
      <c r="H132" s="104"/>
      <c r="K132" s="83"/>
      <c r="L132" s="83"/>
    </row>
    <row r="133" spans="1:12" x14ac:dyDescent="0.25">
      <c r="H133" s="104"/>
      <c r="K133" s="83"/>
      <c r="L133" s="83"/>
    </row>
    <row r="134" spans="1:12" x14ac:dyDescent="0.25">
      <c r="A134" s="2"/>
      <c r="B134" s="2"/>
      <c r="C134" s="2"/>
      <c r="D134" s="2"/>
      <c r="E134" s="2"/>
      <c r="F134" s="2"/>
      <c r="H134" s="20"/>
      <c r="K134" s="82"/>
      <c r="L134" s="82"/>
    </row>
    <row r="135" spans="1:12" x14ac:dyDescent="0.25">
      <c r="H135" s="104"/>
      <c r="K135" s="83"/>
      <c r="L135" s="83"/>
    </row>
    <row r="136" spans="1:12" ht="30" customHeight="1" x14ac:dyDescent="0.3">
      <c r="A136" s="28" t="s">
        <v>2</v>
      </c>
      <c r="H136" s="104"/>
      <c r="K136" s="83"/>
      <c r="L136" s="83"/>
    </row>
    <row r="137" spans="1:12" ht="62.25" customHeight="1" x14ac:dyDescent="0.25">
      <c r="A137" s="45" t="s">
        <v>124</v>
      </c>
      <c r="B137" s="46" t="s">
        <v>126</v>
      </c>
      <c r="C137" s="46" t="s">
        <v>125</v>
      </c>
      <c r="D137" s="46" t="s">
        <v>127</v>
      </c>
      <c r="E137" s="46" t="str">
        <f>CONCATENATE("Naziv"," ",D137)</f>
        <v>Naziv Konto 4. razina</v>
      </c>
      <c r="F137" s="47" t="s">
        <v>0</v>
      </c>
      <c r="H137" s="94"/>
      <c r="K137" s="94"/>
      <c r="L137" s="94"/>
    </row>
    <row r="138" spans="1:12" ht="10.5" customHeight="1" x14ac:dyDescent="0.25">
      <c r="A138" s="48">
        <v>1</v>
      </c>
      <c r="B138" s="49">
        <v>2</v>
      </c>
      <c r="C138" s="50">
        <v>3</v>
      </c>
      <c r="D138" s="50">
        <v>4</v>
      </c>
      <c r="E138" s="50">
        <v>6</v>
      </c>
      <c r="F138" s="51">
        <v>6</v>
      </c>
      <c r="H138" s="96"/>
      <c r="K138" s="96"/>
      <c r="L138" s="96"/>
    </row>
    <row r="139" spans="1:12" ht="15.75" x14ac:dyDescent="0.25">
      <c r="A139" s="42" t="s">
        <v>19</v>
      </c>
      <c r="B139" s="43" t="s">
        <v>20</v>
      </c>
      <c r="C139" s="16"/>
      <c r="D139" s="16"/>
      <c r="E139" s="16"/>
      <c r="F139" s="17">
        <f>SUBTOTAL(9,F140:F174)</f>
        <v>964193</v>
      </c>
      <c r="H139" s="105"/>
      <c r="K139" s="84"/>
      <c r="L139" s="77"/>
    </row>
    <row r="140" spans="1:12" ht="15.75" hidden="1" x14ac:dyDescent="0.25">
      <c r="A140" s="37"/>
      <c r="B140" s="41"/>
      <c r="C140" s="18"/>
      <c r="D140" s="18"/>
      <c r="E140" s="18"/>
      <c r="F140" s="19"/>
      <c r="H140" s="19"/>
      <c r="K140" s="85"/>
      <c r="L140" s="86"/>
    </row>
    <row r="141" spans="1:12" x14ac:dyDescent="0.25">
      <c r="A141" s="38"/>
      <c r="B141" s="21" t="s">
        <v>23</v>
      </c>
      <c r="C141" s="21" t="s">
        <v>24</v>
      </c>
      <c r="D141" s="21"/>
      <c r="E141" s="22"/>
      <c r="F141" s="23">
        <f>SUBTOTAL(9,F142:F148)</f>
        <v>683956</v>
      </c>
      <c r="H141" s="106"/>
      <c r="K141" s="87"/>
      <c r="L141" s="88"/>
    </row>
    <row r="142" spans="1:12" hidden="1" x14ac:dyDescent="0.25">
      <c r="A142" s="39"/>
      <c r="B142" s="39"/>
      <c r="C142" s="20"/>
      <c r="D142" s="20"/>
      <c r="E142" s="20"/>
      <c r="F142" s="24"/>
      <c r="H142" s="24"/>
      <c r="K142" s="89"/>
      <c r="L142" s="81"/>
    </row>
    <row r="143" spans="1:12" x14ac:dyDescent="0.25">
      <c r="A143" s="38"/>
      <c r="B143" s="40"/>
      <c r="C143" s="116" t="s">
        <v>21</v>
      </c>
      <c r="D143" s="116" t="s">
        <v>22</v>
      </c>
      <c r="E143" s="116"/>
      <c r="F143" s="117">
        <f>SUBTOTAL(9,F144:F147)</f>
        <v>683956</v>
      </c>
      <c r="H143" s="27"/>
      <c r="K143" s="27"/>
      <c r="L143" s="57"/>
    </row>
    <row r="144" spans="1:12" hidden="1" x14ac:dyDescent="0.25">
      <c r="A144" s="115"/>
      <c r="B144" s="82"/>
      <c r="C144" s="26"/>
      <c r="D144" s="26"/>
      <c r="E144" s="26"/>
      <c r="F144" s="27"/>
      <c r="H144" s="27"/>
      <c r="K144" s="27"/>
      <c r="L144" s="57"/>
    </row>
    <row r="145" spans="1:12" x14ac:dyDescent="0.25">
      <c r="A145" s="115"/>
      <c r="B145" s="82"/>
      <c r="C145" s="26"/>
      <c r="D145" s="118" t="s">
        <v>71</v>
      </c>
      <c r="E145" s="118" t="s">
        <v>72</v>
      </c>
      <c r="F145" s="78">
        <v>683956</v>
      </c>
      <c r="H145" s="27"/>
      <c r="K145" s="27"/>
      <c r="L145" s="57"/>
    </row>
    <row r="146" spans="1:12" x14ac:dyDescent="0.25">
      <c r="A146" s="115"/>
      <c r="B146" s="82"/>
      <c r="C146" s="26"/>
      <c r="D146" s="118" t="s">
        <v>73</v>
      </c>
      <c r="E146" s="118" t="s">
        <v>74</v>
      </c>
      <c r="F146" s="78">
        <v>0</v>
      </c>
      <c r="H146" s="27"/>
      <c r="K146" s="27"/>
      <c r="L146" s="57"/>
    </row>
    <row r="147" spans="1:12" hidden="1" x14ac:dyDescent="0.25">
      <c r="A147" s="115"/>
      <c r="B147" s="82"/>
      <c r="C147" s="26">
        <v>3</v>
      </c>
      <c r="D147" s="26"/>
      <c r="E147" s="26"/>
      <c r="F147" s="27"/>
      <c r="H147" s="27"/>
      <c r="K147" s="27"/>
      <c r="L147" s="57"/>
    </row>
    <row r="148" spans="1:12" hidden="1" x14ac:dyDescent="0.25">
      <c r="C148">
        <v>2</v>
      </c>
      <c r="F148" s="25"/>
      <c r="H148" s="107"/>
      <c r="K148" s="90"/>
      <c r="L148" s="91"/>
    </row>
    <row r="149" spans="1:12" x14ac:dyDescent="0.25">
      <c r="A149" s="38"/>
      <c r="B149" s="21" t="s">
        <v>75</v>
      </c>
      <c r="C149" s="21" t="s">
        <v>76</v>
      </c>
      <c r="D149" s="21"/>
      <c r="E149" s="22"/>
      <c r="F149" s="23">
        <f>SUBTOTAL(9,F150:F155)</f>
        <v>61750</v>
      </c>
      <c r="H149" s="106"/>
      <c r="K149" s="87"/>
      <c r="L149" s="88"/>
    </row>
    <row r="150" spans="1:12" hidden="1" x14ac:dyDescent="0.25">
      <c r="A150" s="39"/>
      <c r="B150" s="39"/>
      <c r="C150" s="20"/>
      <c r="D150" s="20"/>
      <c r="E150" s="20"/>
      <c r="F150" s="24"/>
      <c r="H150" s="24"/>
      <c r="K150" s="89"/>
      <c r="L150" s="81"/>
    </row>
    <row r="151" spans="1:12" x14ac:dyDescent="0.25">
      <c r="A151" s="38"/>
      <c r="B151" s="40"/>
      <c r="C151" s="116" t="s">
        <v>21</v>
      </c>
      <c r="D151" s="116" t="s">
        <v>22</v>
      </c>
      <c r="E151" s="116"/>
      <c r="F151" s="117">
        <f>SUBTOTAL(9,F152:F154)</f>
        <v>61750</v>
      </c>
      <c r="H151" s="27"/>
      <c r="K151" s="27"/>
      <c r="L151" s="57"/>
    </row>
    <row r="152" spans="1:12" hidden="1" x14ac:dyDescent="0.25">
      <c r="A152" s="115"/>
      <c r="B152" s="82"/>
      <c r="C152" s="26"/>
      <c r="D152" s="26"/>
      <c r="E152" s="26"/>
      <c r="F152" s="27"/>
      <c r="H152" s="27"/>
      <c r="K152" s="27"/>
      <c r="L152" s="57"/>
    </row>
    <row r="153" spans="1:12" x14ac:dyDescent="0.25">
      <c r="A153" s="115"/>
      <c r="B153" s="82"/>
      <c r="C153" s="26"/>
      <c r="D153" s="118" t="s">
        <v>71</v>
      </c>
      <c r="E153" s="118" t="s">
        <v>72</v>
      </c>
      <c r="F153" s="78">
        <v>61750</v>
      </c>
      <c r="H153" s="27"/>
      <c r="K153" s="27"/>
      <c r="L153" s="57"/>
    </row>
    <row r="154" spans="1:12" hidden="1" x14ac:dyDescent="0.25">
      <c r="A154" s="115"/>
      <c r="B154" s="82"/>
      <c r="C154" s="26">
        <v>3</v>
      </c>
      <c r="D154" s="26"/>
      <c r="E154" s="26"/>
      <c r="F154" s="27"/>
      <c r="H154" s="27"/>
      <c r="K154" s="27"/>
      <c r="L154" s="57"/>
    </row>
    <row r="155" spans="1:12" hidden="1" x14ac:dyDescent="0.25">
      <c r="C155">
        <v>2</v>
      </c>
      <c r="F155" s="25"/>
      <c r="H155" s="107"/>
      <c r="K155" s="90"/>
      <c r="L155" s="91"/>
    </row>
    <row r="156" spans="1:12" x14ac:dyDescent="0.25">
      <c r="A156" s="38"/>
      <c r="B156" s="21" t="s">
        <v>81</v>
      </c>
      <c r="C156" s="21" t="s">
        <v>82</v>
      </c>
      <c r="D156" s="21"/>
      <c r="E156" s="22"/>
      <c r="F156" s="23">
        <f>SUBTOTAL(9,F157:F173)</f>
        <v>218487</v>
      </c>
      <c r="H156" s="106"/>
      <c r="K156" s="87"/>
      <c r="L156" s="88"/>
    </row>
    <row r="157" spans="1:12" hidden="1" x14ac:dyDescent="0.25">
      <c r="A157" s="39"/>
      <c r="B157" s="39"/>
      <c r="C157" s="20"/>
      <c r="D157" s="20"/>
      <c r="E157" s="20"/>
      <c r="F157" s="24"/>
      <c r="H157" s="24"/>
      <c r="K157" s="89"/>
      <c r="L157" s="81"/>
    </row>
    <row r="158" spans="1:12" x14ac:dyDescent="0.25">
      <c r="A158" s="38"/>
      <c r="B158" s="40"/>
      <c r="C158" s="116" t="s">
        <v>79</v>
      </c>
      <c r="D158" s="116" t="s">
        <v>80</v>
      </c>
      <c r="E158" s="116"/>
      <c r="F158" s="117">
        <f>SUBTOTAL(9,F159:F163)</f>
        <v>190787</v>
      </c>
      <c r="H158" s="27"/>
      <c r="K158" s="27"/>
      <c r="L158" s="57"/>
    </row>
    <row r="159" spans="1:12" hidden="1" x14ac:dyDescent="0.25">
      <c r="A159" s="115"/>
      <c r="B159" s="82"/>
      <c r="C159" s="26"/>
      <c r="D159" s="26"/>
      <c r="E159" s="26"/>
      <c r="F159" s="27"/>
      <c r="H159" s="27"/>
      <c r="K159" s="27"/>
      <c r="L159" s="57"/>
    </row>
    <row r="160" spans="1:12" x14ac:dyDescent="0.25">
      <c r="A160" s="115"/>
      <c r="B160" s="82"/>
      <c r="C160" s="26"/>
      <c r="D160" s="118" t="s">
        <v>104</v>
      </c>
      <c r="E160" s="118" t="s">
        <v>105</v>
      </c>
      <c r="F160" s="78">
        <v>220</v>
      </c>
      <c r="H160" s="27"/>
      <c r="K160" s="27"/>
      <c r="L160" s="57"/>
    </row>
    <row r="161" spans="1:12" x14ac:dyDescent="0.25">
      <c r="A161" s="115"/>
      <c r="B161" s="82"/>
      <c r="C161" s="26"/>
      <c r="D161" s="118" t="s">
        <v>106</v>
      </c>
      <c r="E161" s="118" t="s">
        <v>107</v>
      </c>
      <c r="F161" s="78">
        <v>5567</v>
      </c>
      <c r="H161" s="27"/>
      <c r="K161" s="27"/>
      <c r="L161" s="57"/>
    </row>
    <row r="162" spans="1:12" x14ac:dyDescent="0.25">
      <c r="A162" s="115"/>
      <c r="B162" s="82"/>
      <c r="C162" s="26"/>
      <c r="D162" s="118" t="s">
        <v>108</v>
      </c>
      <c r="E162" s="118" t="s">
        <v>109</v>
      </c>
      <c r="F162" s="78">
        <v>185000</v>
      </c>
      <c r="H162" s="27"/>
      <c r="K162" s="27"/>
      <c r="L162" s="57"/>
    </row>
    <row r="163" spans="1:12" hidden="1" x14ac:dyDescent="0.25">
      <c r="A163" s="115"/>
      <c r="B163" s="82"/>
      <c r="C163" s="26">
        <v>3</v>
      </c>
      <c r="D163" s="26"/>
      <c r="E163" s="26"/>
      <c r="F163" s="27"/>
      <c r="H163" s="27"/>
      <c r="K163" s="27"/>
      <c r="L163" s="57"/>
    </row>
    <row r="164" spans="1:12" x14ac:dyDescent="0.25">
      <c r="A164" s="38"/>
      <c r="B164" s="40"/>
      <c r="C164" s="116" t="s">
        <v>112</v>
      </c>
      <c r="D164" s="116" t="s">
        <v>113</v>
      </c>
      <c r="E164" s="116"/>
      <c r="F164" s="117">
        <f>SUBTOTAL(9,F165:F167)</f>
        <v>4000</v>
      </c>
      <c r="H164" s="27"/>
      <c r="K164" s="27"/>
      <c r="L164" s="57"/>
    </row>
    <row r="165" spans="1:12" hidden="1" x14ac:dyDescent="0.25">
      <c r="A165" s="115"/>
      <c r="B165" s="82"/>
      <c r="C165" s="26"/>
      <c r="D165" s="26"/>
      <c r="E165" s="26"/>
      <c r="F165" s="27"/>
      <c r="H165" s="27"/>
      <c r="K165" s="27"/>
      <c r="L165" s="57"/>
    </row>
    <row r="166" spans="1:12" x14ac:dyDescent="0.25">
      <c r="A166" s="115"/>
      <c r="B166" s="82"/>
      <c r="C166" s="26"/>
      <c r="D166" s="118" t="s">
        <v>114</v>
      </c>
      <c r="E166" s="118" t="s">
        <v>115</v>
      </c>
      <c r="F166" s="78">
        <v>4000</v>
      </c>
      <c r="H166" s="27"/>
      <c r="K166" s="27"/>
      <c r="L166" s="57"/>
    </row>
    <row r="167" spans="1:12" hidden="1" x14ac:dyDescent="0.25">
      <c r="A167" s="115"/>
      <c r="B167" s="82"/>
      <c r="C167" s="26">
        <v>3</v>
      </c>
      <c r="D167" s="26"/>
      <c r="E167" s="26"/>
      <c r="F167" s="27"/>
      <c r="H167" s="27"/>
      <c r="K167" s="27"/>
      <c r="L167" s="57"/>
    </row>
    <row r="168" spans="1:12" x14ac:dyDescent="0.25">
      <c r="A168" s="38"/>
      <c r="B168" s="40"/>
      <c r="C168" s="116" t="s">
        <v>116</v>
      </c>
      <c r="D168" s="116" t="s">
        <v>117</v>
      </c>
      <c r="E168" s="116"/>
      <c r="F168" s="117">
        <f>SUBTOTAL(9,F169:F172)</f>
        <v>23700</v>
      </c>
      <c r="H168" s="27"/>
      <c r="K168" s="27"/>
      <c r="L168" s="57"/>
    </row>
    <row r="169" spans="1:12" hidden="1" x14ac:dyDescent="0.25">
      <c r="A169" s="115"/>
      <c r="B169" s="82"/>
      <c r="C169" s="26"/>
      <c r="D169" s="26"/>
      <c r="E169" s="26"/>
      <c r="F169" s="27"/>
      <c r="H169" s="27"/>
      <c r="K169" s="27"/>
      <c r="L169" s="57"/>
    </row>
    <row r="170" spans="1:12" x14ac:dyDescent="0.25">
      <c r="A170" s="115"/>
      <c r="B170" s="82"/>
      <c r="C170" s="26"/>
      <c r="D170" s="118" t="s">
        <v>118</v>
      </c>
      <c r="E170" s="118" t="s">
        <v>119</v>
      </c>
      <c r="F170" s="78">
        <v>3200</v>
      </c>
      <c r="H170" s="27"/>
      <c r="K170" s="27"/>
      <c r="L170" s="57"/>
    </row>
    <row r="171" spans="1:12" x14ac:dyDescent="0.25">
      <c r="A171" s="115"/>
      <c r="B171" s="82"/>
      <c r="C171" s="26"/>
      <c r="D171" s="118" t="s">
        <v>120</v>
      </c>
      <c r="E171" s="118" t="s">
        <v>121</v>
      </c>
      <c r="F171" s="78">
        <v>20500</v>
      </c>
      <c r="H171" s="27"/>
      <c r="K171" s="27"/>
      <c r="L171" s="57"/>
    </row>
    <row r="172" spans="1:12" hidden="1" x14ac:dyDescent="0.25">
      <c r="A172" s="115"/>
      <c r="B172" s="82"/>
      <c r="C172" s="26">
        <v>3</v>
      </c>
      <c r="D172" s="26"/>
      <c r="E172" s="26"/>
      <c r="F172" s="27"/>
      <c r="H172" s="27"/>
      <c r="K172" s="27"/>
      <c r="L172" s="57"/>
    </row>
    <row r="173" spans="1:12" hidden="1" x14ac:dyDescent="0.25">
      <c r="C173">
        <v>2</v>
      </c>
      <c r="F173" s="25"/>
      <c r="H173" s="107"/>
      <c r="K173" s="90"/>
      <c r="L173" s="91"/>
    </row>
    <row r="174" spans="1:12" hidden="1" x14ac:dyDescent="0.25">
      <c r="C174">
        <v>1</v>
      </c>
      <c r="F174" s="25"/>
      <c r="H174" s="107"/>
      <c r="K174" s="90"/>
      <c r="L174" s="91"/>
    </row>
    <row r="175" spans="1:12" hidden="1" x14ac:dyDescent="0.25">
      <c r="C175" t="s">
        <v>8</v>
      </c>
      <c r="F175" s="25"/>
      <c r="H175" s="107"/>
      <c r="K175" s="90"/>
      <c r="L175" s="91"/>
    </row>
    <row r="176" spans="1:12" x14ac:dyDescent="0.25">
      <c r="A176" s="14" t="s">
        <v>1</v>
      </c>
      <c r="B176" s="14"/>
      <c r="C176" s="14"/>
      <c r="D176" s="14"/>
      <c r="E176" s="14"/>
      <c r="F176" s="15">
        <f>SUBTOTAL(9,F145:F175)</f>
        <v>964193</v>
      </c>
      <c r="H176" s="106"/>
      <c r="K176" s="87"/>
      <c r="L176" s="88"/>
    </row>
    <row r="177" spans="1:13" x14ac:dyDescent="0.25">
      <c r="A177" s="64" t="s">
        <v>9</v>
      </c>
      <c r="B177" s="64"/>
      <c r="C177" s="64"/>
      <c r="D177" s="64"/>
      <c r="E177" s="64"/>
      <c r="F177" s="65">
        <v>159215.39000000001</v>
      </c>
      <c r="H177" s="87"/>
    </row>
    <row r="178" spans="1:13" x14ac:dyDescent="0.25">
      <c r="A178" s="14" t="s">
        <v>10</v>
      </c>
      <c r="B178" s="14"/>
      <c r="C178" s="14"/>
      <c r="D178" s="14"/>
      <c r="E178" s="14"/>
      <c r="F178" s="15">
        <v>82141.39</v>
      </c>
      <c r="H178" s="106"/>
    </row>
    <row r="179" spans="1:13" x14ac:dyDescent="0.25">
      <c r="A179" s="14" t="s">
        <v>11</v>
      </c>
      <c r="B179" s="14"/>
      <c r="C179" s="14"/>
      <c r="D179" s="14"/>
      <c r="E179" s="14"/>
      <c r="F179" s="15">
        <f>F176+F177-F178</f>
        <v>1041267.0000000001</v>
      </c>
      <c r="H179" s="106"/>
    </row>
    <row r="182" spans="1:13" ht="20.25" x14ac:dyDescent="0.3">
      <c r="A182" s="28" t="s">
        <v>3</v>
      </c>
    </row>
    <row r="183" spans="1:13" ht="94.5" customHeight="1" x14ac:dyDescent="0.25">
      <c r="A183" s="52" t="s">
        <v>124</v>
      </c>
      <c r="B183" s="53" t="s">
        <v>125</v>
      </c>
      <c r="C183" s="53" t="s">
        <v>126</v>
      </c>
      <c r="D183" s="53"/>
      <c r="E183" s="53" t="s">
        <v>127</v>
      </c>
      <c r="F183" s="53" t="str">
        <f>CONCATENATE("Naziv"," ",E183)</f>
        <v>Naziv Konto 4. razina</v>
      </c>
      <c r="G183" s="55" t="s">
        <v>12</v>
      </c>
      <c r="H183" s="54" t="s">
        <v>5</v>
      </c>
      <c r="I183" s="55" t="s">
        <v>13</v>
      </c>
      <c r="J183" s="55" t="s">
        <v>14</v>
      </c>
      <c r="K183" s="54" t="s">
        <v>4</v>
      </c>
      <c r="L183" s="55" t="s">
        <v>6</v>
      </c>
      <c r="M183" s="56" t="s">
        <v>17</v>
      </c>
    </row>
    <row r="184" spans="1:13" ht="11.25" customHeight="1" x14ac:dyDescent="0.25">
      <c r="A184" s="48">
        <v>1</v>
      </c>
      <c r="B184" s="49">
        <v>2</v>
      </c>
      <c r="C184" s="50">
        <v>3</v>
      </c>
      <c r="D184" s="50"/>
      <c r="E184" s="50">
        <v>4</v>
      </c>
      <c r="F184" s="51">
        <v>5</v>
      </c>
      <c r="G184" s="66">
        <v>6</v>
      </c>
      <c r="H184" s="51">
        <v>7</v>
      </c>
      <c r="I184" s="66">
        <v>8</v>
      </c>
      <c r="J184" s="119" t="s">
        <v>15</v>
      </c>
      <c r="K184" s="51">
        <v>10</v>
      </c>
      <c r="L184" s="51" t="s">
        <v>16</v>
      </c>
      <c r="M184" s="67" t="s">
        <v>18</v>
      </c>
    </row>
    <row r="185" spans="1:13" ht="15.75" x14ac:dyDescent="0.25">
      <c r="A185" s="42" t="s">
        <v>19</v>
      </c>
      <c r="B185" s="42" t="s">
        <v>20</v>
      </c>
      <c r="C185" s="16"/>
      <c r="D185" s="16"/>
      <c r="E185" s="16"/>
      <c r="F185" s="17"/>
      <c r="G185" s="68">
        <v>159215.39000000001</v>
      </c>
      <c r="H185" s="17">
        <f>SUBTOTAL(9,H186:H326)</f>
        <v>964193</v>
      </c>
      <c r="I185" s="68">
        <v>82141.39</v>
      </c>
      <c r="J185" s="17">
        <f>G185+H185-I185</f>
        <v>1041267.0000000001</v>
      </c>
      <c r="K185" s="17">
        <f>SUBTOTAL(9,K186:K326)</f>
        <v>1041267</v>
      </c>
      <c r="L185" s="17">
        <f>H185-K185</f>
        <v>-77074</v>
      </c>
      <c r="M185" s="17">
        <f>J185-K185</f>
        <v>0</v>
      </c>
    </row>
    <row r="186" spans="1:13" ht="15.75" hidden="1" x14ac:dyDescent="0.25">
      <c r="A186" s="37"/>
      <c r="B186" s="18"/>
      <c r="C186" s="18"/>
      <c r="D186" s="18"/>
      <c r="E186" s="18"/>
      <c r="F186" s="19"/>
      <c r="H186" s="19"/>
      <c r="K186" s="19"/>
      <c r="L186" s="19"/>
      <c r="M186" s="97"/>
    </row>
    <row r="187" spans="1:13" x14ac:dyDescent="0.25">
      <c r="A187" s="21" t="s">
        <v>21</v>
      </c>
      <c r="B187" s="21" t="s">
        <v>22</v>
      </c>
      <c r="C187" s="21"/>
      <c r="D187" s="21"/>
      <c r="E187" s="22"/>
      <c r="F187" s="23"/>
      <c r="G187" s="69"/>
      <c r="H187" s="23">
        <f>SUBTOTAL(9,H188:H226)</f>
        <v>745706</v>
      </c>
      <c r="I187" s="69"/>
      <c r="J187" s="23">
        <f>G187+H187-I187</f>
        <v>745706</v>
      </c>
      <c r="K187" s="23">
        <f>SUBTOTAL(9,K188:K226)</f>
        <v>745706</v>
      </c>
      <c r="L187" s="23">
        <f>H187-K187</f>
        <v>0</v>
      </c>
      <c r="M187" s="120">
        <f>J187-K187</f>
        <v>0</v>
      </c>
    </row>
    <row r="188" spans="1:13" hidden="1" x14ac:dyDescent="0.25">
      <c r="A188" s="39"/>
      <c r="B188" s="44"/>
      <c r="C188" s="20"/>
      <c r="D188" s="20"/>
      <c r="E188" s="20"/>
      <c r="F188" s="24"/>
      <c r="H188" s="24"/>
      <c r="K188" s="24"/>
      <c r="L188" s="24"/>
      <c r="M188" s="97"/>
    </row>
    <row r="189" spans="1:13" x14ac:dyDescent="0.25">
      <c r="A189" s="108" t="s">
        <v>23</v>
      </c>
      <c r="B189" s="108" t="s">
        <v>24</v>
      </c>
      <c r="C189" s="109"/>
      <c r="D189" s="109"/>
      <c r="E189" s="108"/>
      <c r="F189" s="109"/>
      <c r="G189" s="109"/>
      <c r="H189" s="109">
        <f>SUBTOTAL(9,H190:H216)</f>
        <v>683956</v>
      </c>
      <c r="I189" s="109"/>
      <c r="J189" s="110">
        <f>G189+H189-I189</f>
        <v>683956</v>
      </c>
      <c r="K189" s="109">
        <f>SUBTOTAL(9,K190:K216)</f>
        <v>683956</v>
      </c>
      <c r="L189" s="109">
        <f>H189-K189</f>
        <v>0</v>
      </c>
      <c r="M189" s="110">
        <f>J189-K189</f>
        <v>0</v>
      </c>
    </row>
    <row r="190" spans="1:13" hidden="1" x14ac:dyDescent="0.25">
      <c r="A190" s="82"/>
      <c r="B190" s="98"/>
      <c r="C190" s="36"/>
      <c r="D190" s="36"/>
      <c r="E190" s="36"/>
      <c r="F190" s="35"/>
      <c r="G190" s="35"/>
      <c r="H190" s="35"/>
      <c r="I190" s="35"/>
      <c r="K190" s="35"/>
      <c r="L190" s="35"/>
      <c r="M190" s="97"/>
    </row>
    <row r="191" spans="1:13" x14ac:dyDescent="0.25">
      <c r="A191" s="82"/>
      <c r="B191" s="98"/>
      <c r="C191" s="36"/>
      <c r="D191" s="36"/>
      <c r="E191" s="99" t="s">
        <v>25</v>
      </c>
      <c r="F191" s="99" t="s">
        <v>26</v>
      </c>
      <c r="G191" s="78"/>
      <c r="H191" s="78">
        <v>0</v>
      </c>
      <c r="I191" s="78"/>
      <c r="K191" s="78">
        <v>0</v>
      </c>
      <c r="L191" s="78">
        <f t="shared" ref="L191:L215" si="0">H191-K191</f>
        <v>0</v>
      </c>
      <c r="M191" s="97"/>
    </row>
    <row r="192" spans="1:13" x14ac:dyDescent="0.25">
      <c r="A192" s="82"/>
      <c r="B192" s="98"/>
      <c r="C192" s="36"/>
      <c r="D192" s="36"/>
      <c r="E192" s="99" t="s">
        <v>27</v>
      </c>
      <c r="F192" s="99" t="s">
        <v>28</v>
      </c>
      <c r="G192" s="78"/>
      <c r="H192" s="78">
        <v>0</v>
      </c>
      <c r="I192" s="78"/>
      <c r="K192" s="78">
        <v>426973</v>
      </c>
      <c r="L192" s="78">
        <f t="shared" si="0"/>
        <v>-426973</v>
      </c>
      <c r="M192" s="97"/>
    </row>
    <row r="193" spans="1:13" x14ac:dyDescent="0.25">
      <c r="A193" s="82"/>
      <c r="B193" s="98"/>
      <c r="C193" s="36"/>
      <c r="D193" s="36"/>
      <c r="E193" s="99" t="s">
        <v>29</v>
      </c>
      <c r="F193" s="99" t="s">
        <v>30</v>
      </c>
      <c r="G193" s="78"/>
      <c r="H193" s="78">
        <v>0</v>
      </c>
      <c r="I193" s="78"/>
      <c r="K193" s="78">
        <v>8600</v>
      </c>
      <c r="L193" s="78">
        <f t="shared" si="0"/>
        <v>-8600</v>
      </c>
      <c r="M193" s="97"/>
    </row>
    <row r="194" spans="1:13" x14ac:dyDescent="0.25">
      <c r="A194" s="82"/>
      <c r="B194" s="98"/>
      <c r="C194" s="36"/>
      <c r="D194" s="36"/>
      <c r="E194" s="99" t="s">
        <v>31</v>
      </c>
      <c r="F194" s="99" t="s">
        <v>32</v>
      </c>
      <c r="G194" s="78"/>
      <c r="H194" s="78">
        <v>0</v>
      </c>
      <c r="I194" s="78"/>
      <c r="K194" s="78">
        <v>2256</v>
      </c>
      <c r="L194" s="78">
        <f t="shared" si="0"/>
        <v>-2256</v>
      </c>
      <c r="M194" s="97"/>
    </row>
    <row r="195" spans="1:13" x14ac:dyDescent="0.25">
      <c r="A195" s="82"/>
      <c r="B195" s="98"/>
      <c r="C195" s="36"/>
      <c r="D195" s="36"/>
      <c r="E195" s="99" t="s">
        <v>33</v>
      </c>
      <c r="F195" s="99" t="s">
        <v>34</v>
      </c>
      <c r="G195" s="78"/>
      <c r="H195" s="78">
        <v>0</v>
      </c>
      <c r="I195" s="78"/>
      <c r="K195" s="78">
        <v>16282</v>
      </c>
      <c r="L195" s="78">
        <f t="shared" si="0"/>
        <v>-16282</v>
      </c>
      <c r="M195" s="97"/>
    </row>
    <row r="196" spans="1:13" x14ac:dyDescent="0.25">
      <c r="A196" s="82"/>
      <c r="B196" s="98"/>
      <c r="C196" s="36"/>
      <c r="D196" s="36"/>
      <c r="E196" s="99" t="s">
        <v>35</v>
      </c>
      <c r="F196" s="99" t="s">
        <v>36</v>
      </c>
      <c r="G196" s="78"/>
      <c r="H196" s="78">
        <v>0</v>
      </c>
      <c r="I196" s="78"/>
      <c r="K196" s="78">
        <v>65652</v>
      </c>
      <c r="L196" s="78">
        <f t="shared" si="0"/>
        <v>-65652</v>
      </c>
      <c r="M196" s="97"/>
    </row>
    <row r="197" spans="1:13" x14ac:dyDescent="0.25">
      <c r="A197" s="82"/>
      <c r="B197" s="98"/>
      <c r="C197" s="36"/>
      <c r="D197" s="36"/>
      <c r="E197" s="99" t="s">
        <v>37</v>
      </c>
      <c r="F197" s="99" t="s">
        <v>38</v>
      </c>
      <c r="G197" s="78"/>
      <c r="H197" s="78">
        <v>0</v>
      </c>
      <c r="I197" s="78"/>
      <c r="K197" s="78">
        <v>1000</v>
      </c>
      <c r="L197" s="78">
        <f t="shared" si="0"/>
        <v>-1000</v>
      </c>
      <c r="M197" s="97"/>
    </row>
    <row r="198" spans="1:13" x14ac:dyDescent="0.25">
      <c r="A198" s="82"/>
      <c r="B198" s="98"/>
      <c r="C198" s="36"/>
      <c r="D198" s="36"/>
      <c r="E198" s="99" t="s">
        <v>39</v>
      </c>
      <c r="F198" s="99" t="s">
        <v>40</v>
      </c>
      <c r="G198" s="78"/>
      <c r="H198" s="78">
        <v>0</v>
      </c>
      <c r="I198" s="78"/>
      <c r="K198" s="78">
        <v>8100</v>
      </c>
      <c r="L198" s="78">
        <f t="shared" si="0"/>
        <v>-8100</v>
      </c>
      <c r="M198" s="97"/>
    </row>
    <row r="199" spans="1:13" x14ac:dyDescent="0.25">
      <c r="A199" s="82"/>
      <c r="B199" s="98"/>
      <c r="C199" s="36"/>
      <c r="D199" s="36"/>
      <c r="E199" s="99" t="s">
        <v>41</v>
      </c>
      <c r="F199" s="99" t="s">
        <v>42</v>
      </c>
      <c r="G199" s="78"/>
      <c r="H199" s="78">
        <v>0</v>
      </c>
      <c r="I199" s="78"/>
      <c r="K199" s="78">
        <v>4000</v>
      </c>
      <c r="L199" s="78">
        <f t="shared" si="0"/>
        <v>-4000</v>
      </c>
      <c r="M199" s="97"/>
    </row>
    <row r="200" spans="1:13" x14ac:dyDescent="0.25">
      <c r="A200" s="82"/>
      <c r="B200" s="98"/>
      <c r="C200" s="36"/>
      <c r="D200" s="36"/>
      <c r="E200" s="99" t="s">
        <v>43</v>
      </c>
      <c r="F200" s="99" t="s">
        <v>44</v>
      </c>
      <c r="G200" s="78"/>
      <c r="H200" s="78">
        <v>0</v>
      </c>
      <c r="I200" s="78"/>
      <c r="K200" s="78">
        <v>49100</v>
      </c>
      <c r="L200" s="78">
        <f t="shared" si="0"/>
        <v>-49100</v>
      </c>
      <c r="M200" s="97"/>
    </row>
    <row r="201" spans="1:13" x14ac:dyDescent="0.25">
      <c r="A201" s="82"/>
      <c r="B201" s="98"/>
      <c r="C201" s="36"/>
      <c r="D201" s="36"/>
      <c r="E201" s="99" t="s">
        <v>45</v>
      </c>
      <c r="F201" s="99" t="s">
        <v>46</v>
      </c>
      <c r="G201" s="78"/>
      <c r="H201" s="78">
        <v>0</v>
      </c>
      <c r="I201" s="78"/>
      <c r="K201" s="78">
        <v>0</v>
      </c>
      <c r="L201" s="78">
        <f t="shared" si="0"/>
        <v>0</v>
      </c>
      <c r="M201" s="97"/>
    </row>
    <row r="202" spans="1:13" x14ac:dyDescent="0.25">
      <c r="A202" s="82"/>
      <c r="B202" s="98"/>
      <c r="C202" s="36"/>
      <c r="D202" s="36"/>
      <c r="E202" s="99" t="s">
        <v>47</v>
      </c>
      <c r="F202" s="99" t="s">
        <v>48</v>
      </c>
      <c r="G202" s="78"/>
      <c r="H202" s="78">
        <v>0</v>
      </c>
      <c r="I202" s="78"/>
      <c r="K202" s="78">
        <v>5200</v>
      </c>
      <c r="L202" s="78">
        <f t="shared" si="0"/>
        <v>-5200</v>
      </c>
      <c r="M202" s="97"/>
    </row>
    <row r="203" spans="1:13" x14ac:dyDescent="0.25">
      <c r="A203" s="82"/>
      <c r="B203" s="98"/>
      <c r="C203" s="36"/>
      <c r="D203" s="36"/>
      <c r="E203" s="99" t="s">
        <v>49</v>
      </c>
      <c r="F203" s="99" t="s">
        <v>50</v>
      </c>
      <c r="G203" s="78"/>
      <c r="H203" s="78">
        <v>0</v>
      </c>
      <c r="I203" s="78"/>
      <c r="K203" s="78">
        <v>34624</v>
      </c>
      <c r="L203" s="78">
        <f t="shared" si="0"/>
        <v>-34624</v>
      </c>
      <c r="M203" s="97"/>
    </row>
    <row r="204" spans="1:13" x14ac:dyDescent="0.25">
      <c r="A204" s="82"/>
      <c r="B204" s="98"/>
      <c r="C204" s="36"/>
      <c r="D204" s="36"/>
      <c r="E204" s="99" t="s">
        <v>51</v>
      </c>
      <c r="F204" s="99" t="s">
        <v>52</v>
      </c>
      <c r="G204" s="78"/>
      <c r="H204" s="78">
        <v>0</v>
      </c>
      <c r="I204" s="78"/>
      <c r="K204" s="78">
        <v>5130</v>
      </c>
      <c r="L204" s="78">
        <f t="shared" si="0"/>
        <v>-5130</v>
      </c>
      <c r="M204" s="97"/>
    </row>
    <row r="205" spans="1:13" x14ac:dyDescent="0.25">
      <c r="A205" s="82"/>
      <c r="B205" s="98"/>
      <c r="C205" s="36"/>
      <c r="D205" s="36"/>
      <c r="E205" s="99" t="s">
        <v>53</v>
      </c>
      <c r="F205" s="99" t="s">
        <v>54</v>
      </c>
      <c r="G205" s="78"/>
      <c r="H205" s="78">
        <v>0</v>
      </c>
      <c r="I205" s="78"/>
      <c r="K205" s="78">
        <v>16300</v>
      </c>
      <c r="L205" s="78">
        <f t="shared" si="0"/>
        <v>-16300</v>
      </c>
      <c r="M205" s="97"/>
    </row>
    <row r="206" spans="1:13" x14ac:dyDescent="0.25">
      <c r="A206" s="82"/>
      <c r="B206" s="98"/>
      <c r="C206" s="36"/>
      <c r="D206" s="36"/>
      <c r="E206" s="99" t="s">
        <v>55</v>
      </c>
      <c r="F206" s="99" t="s">
        <v>56</v>
      </c>
      <c r="G206" s="78"/>
      <c r="H206" s="78">
        <v>0</v>
      </c>
      <c r="I206" s="78"/>
      <c r="K206" s="78">
        <v>1000</v>
      </c>
      <c r="L206" s="78">
        <f t="shared" si="0"/>
        <v>-1000</v>
      </c>
      <c r="M206" s="97"/>
    </row>
    <row r="207" spans="1:13" x14ac:dyDescent="0.25">
      <c r="A207" s="82"/>
      <c r="B207" s="98"/>
      <c r="C207" s="36"/>
      <c r="D207" s="36"/>
      <c r="E207" s="99" t="s">
        <v>57</v>
      </c>
      <c r="F207" s="99" t="s">
        <v>58</v>
      </c>
      <c r="G207" s="78"/>
      <c r="H207" s="78">
        <v>0</v>
      </c>
      <c r="I207" s="78"/>
      <c r="K207" s="78">
        <v>23069</v>
      </c>
      <c r="L207" s="78">
        <f t="shared" si="0"/>
        <v>-23069</v>
      </c>
      <c r="M207" s="97"/>
    </row>
    <row r="208" spans="1:13" x14ac:dyDescent="0.25">
      <c r="A208" s="82"/>
      <c r="B208" s="98"/>
      <c r="C208" s="36"/>
      <c r="D208" s="36"/>
      <c r="E208" s="99" t="s">
        <v>59</v>
      </c>
      <c r="F208" s="99" t="s">
        <v>60</v>
      </c>
      <c r="G208" s="78"/>
      <c r="H208" s="78">
        <v>0</v>
      </c>
      <c r="I208" s="78"/>
      <c r="K208" s="78">
        <v>8200</v>
      </c>
      <c r="L208" s="78">
        <f t="shared" si="0"/>
        <v>-8200</v>
      </c>
      <c r="M208" s="97"/>
    </row>
    <row r="209" spans="1:13" x14ac:dyDescent="0.25">
      <c r="A209" s="82"/>
      <c r="B209" s="98"/>
      <c r="C209" s="36"/>
      <c r="D209" s="36"/>
      <c r="E209" s="99" t="s">
        <v>61</v>
      </c>
      <c r="F209" s="99" t="s">
        <v>62</v>
      </c>
      <c r="G209" s="78"/>
      <c r="H209" s="78">
        <v>0</v>
      </c>
      <c r="I209" s="78"/>
      <c r="K209" s="78">
        <v>5500</v>
      </c>
      <c r="L209" s="78">
        <f t="shared" si="0"/>
        <v>-5500</v>
      </c>
      <c r="M209" s="97"/>
    </row>
    <row r="210" spans="1:13" x14ac:dyDescent="0.25">
      <c r="A210" s="82"/>
      <c r="B210" s="98"/>
      <c r="C210" s="36"/>
      <c r="D210" s="36"/>
      <c r="E210" s="99" t="s">
        <v>63</v>
      </c>
      <c r="F210" s="99" t="s">
        <v>64</v>
      </c>
      <c r="G210" s="78"/>
      <c r="H210" s="78">
        <v>0</v>
      </c>
      <c r="I210" s="78"/>
      <c r="K210" s="78">
        <v>1000</v>
      </c>
      <c r="L210" s="78">
        <f t="shared" si="0"/>
        <v>-1000</v>
      </c>
      <c r="M210" s="97"/>
    </row>
    <row r="211" spans="1:13" x14ac:dyDescent="0.25">
      <c r="A211" s="82"/>
      <c r="B211" s="98"/>
      <c r="C211" s="36"/>
      <c r="D211" s="36"/>
      <c r="E211" s="99" t="s">
        <v>65</v>
      </c>
      <c r="F211" s="99" t="s">
        <v>66</v>
      </c>
      <c r="G211" s="78"/>
      <c r="H211" s="78">
        <v>0</v>
      </c>
      <c r="I211" s="78"/>
      <c r="K211" s="78">
        <v>500</v>
      </c>
      <c r="L211" s="78">
        <f t="shared" si="0"/>
        <v>-500</v>
      </c>
      <c r="M211" s="97"/>
    </row>
    <row r="212" spans="1:13" x14ac:dyDescent="0.25">
      <c r="A212" s="82"/>
      <c r="B212" s="98"/>
      <c r="C212" s="36"/>
      <c r="D212" s="36"/>
      <c r="E212" s="99" t="s">
        <v>67</v>
      </c>
      <c r="F212" s="99" t="s">
        <v>68</v>
      </c>
      <c r="G212" s="78"/>
      <c r="H212" s="78">
        <v>0</v>
      </c>
      <c r="I212" s="78"/>
      <c r="K212" s="78">
        <v>470</v>
      </c>
      <c r="L212" s="78">
        <f t="shared" si="0"/>
        <v>-470</v>
      </c>
      <c r="M212" s="97"/>
    </row>
    <row r="213" spans="1:13" x14ac:dyDescent="0.25">
      <c r="A213" s="82"/>
      <c r="B213" s="98"/>
      <c r="C213" s="36"/>
      <c r="D213" s="36"/>
      <c r="E213" s="99" t="s">
        <v>69</v>
      </c>
      <c r="F213" s="99" t="s">
        <v>70</v>
      </c>
      <c r="G213" s="78"/>
      <c r="H213" s="78">
        <v>0</v>
      </c>
      <c r="I213" s="78"/>
      <c r="K213" s="78">
        <v>1000</v>
      </c>
      <c r="L213" s="78">
        <f t="shared" si="0"/>
        <v>-1000</v>
      </c>
      <c r="M213" s="97"/>
    </row>
    <row r="214" spans="1:13" x14ac:dyDescent="0.25">
      <c r="A214" s="82"/>
      <c r="B214" s="98"/>
      <c r="C214" s="36"/>
      <c r="D214" s="36"/>
      <c r="E214" s="99" t="s">
        <v>71</v>
      </c>
      <c r="F214" s="99" t="s">
        <v>72</v>
      </c>
      <c r="G214" s="78"/>
      <c r="H214" s="78">
        <v>683956</v>
      </c>
      <c r="I214" s="78"/>
      <c r="K214" s="78">
        <v>0</v>
      </c>
      <c r="L214" s="78">
        <f t="shared" si="0"/>
        <v>683956</v>
      </c>
      <c r="M214" s="97"/>
    </row>
    <row r="215" spans="1:13" x14ac:dyDescent="0.25">
      <c r="A215" s="82"/>
      <c r="B215" s="98"/>
      <c r="C215" s="36"/>
      <c r="D215" s="36"/>
      <c r="E215" s="99" t="s">
        <v>73</v>
      </c>
      <c r="F215" s="99" t="s">
        <v>74</v>
      </c>
      <c r="G215" s="78"/>
      <c r="H215" s="78">
        <v>0</v>
      </c>
      <c r="I215" s="78"/>
      <c r="K215" s="78">
        <v>0</v>
      </c>
      <c r="L215" s="78">
        <f t="shared" si="0"/>
        <v>0</v>
      </c>
      <c r="M215" s="97"/>
    </row>
    <row r="216" spans="1:13" hidden="1" x14ac:dyDescent="0.25">
      <c r="A216" s="82"/>
      <c r="B216" s="98"/>
      <c r="C216" s="36">
        <v>3</v>
      </c>
      <c r="D216" s="36"/>
      <c r="E216" s="36"/>
      <c r="F216" s="35"/>
      <c r="G216" s="35"/>
      <c r="H216" s="35"/>
      <c r="I216" s="35"/>
      <c r="K216" s="35"/>
      <c r="L216" s="35"/>
      <c r="M216" s="97"/>
    </row>
    <row r="217" spans="1:13" x14ac:dyDescent="0.25">
      <c r="A217" s="108" t="s">
        <v>75</v>
      </c>
      <c r="B217" s="108" t="s">
        <v>76</v>
      </c>
      <c r="C217" s="109"/>
      <c r="D217" s="109"/>
      <c r="E217" s="108"/>
      <c r="F217" s="109"/>
      <c r="G217" s="109"/>
      <c r="H217" s="109">
        <f>SUBTOTAL(9,H218:H225)</f>
        <v>61750</v>
      </c>
      <c r="I217" s="109"/>
      <c r="J217" s="110">
        <f>G217+H217-I217</f>
        <v>61750</v>
      </c>
      <c r="K217" s="109">
        <f>SUBTOTAL(9,K218:K225)</f>
        <v>61750</v>
      </c>
      <c r="L217" s="109">
        <f>H217-K217</f>
        <v>0</v>
      </c>
      <c r="M217" s="110">
        <f>J217-K217</f>
        <v>0</v>
      </c>
    </row>
    <row r="218" spans="1:13" hidden="1" x14ac:dyDescent="0.25">
      <c r="A218" s="82"/>
      <c r="B218" s="98"/>
      <c r="C218" s="36"/>
      <c r="D218" s="36"/>
      <c r="E218" s="36"/>
      <c r="F218" s="35"/>
      <c r="G218" s="35"/>
      <c r="H218" s="35"/>
      <c r="I218" s="35"/>
      <c r="K218" s="35"/>
      <c r="L218" s="35"/>
      <c r="M218" s="97"/>
    </row>
    <row r="219" spans="1:13" x14ac:dyDescent="0.25">
      <c r="A219" s="82"/>
      <c r="B219" s="98"/>
      <c r="C219" s="36"/>
      <c r="D219" s="36"/>
      <c r="E219" s="99" t="s">
        <v>39</v>
      </c>
      <c r="F219" s="99" t="s">
        <v>40</v>
      </c>
      <c r="G219" s="78"/>
      <c r="H219" s="78">
        <v>0</v>
      </c>
      <c r="I219" s="78"/>
      <c r="K219" s="78">
        <v>7500</v>
      </c>
      <c r="L219" s="78">
        <f t="shared" ref="L219:L224" si="1">H219-K219</f>
        <v>-7500</v>
      </c>
      <c r="M219" s="97"/>
    </row>
    <row r="220" spans="1:13" x14ac:dyDescent="0.25">
      <c r="A220" s="82"/>
      <c r="B220" s="98"/>
      <c r="C220" s="36"/>
      <c r="D220" s="36"/>
      <c r="E220" s="99" t="s">
        <v>41</v>
      </c>
      <c r="F220" s="99" t="s">
        <v>42</v>
      </c>
      <c r="G220" s="78"/>
      <c r="H220" s="78">
        <v>0</v>
      </c>
      <c r="I220" s="78"/>
      <c r="K220" s="78">
        <v>1500</v>
      </c>
      <c r="L220" s="78">
        <f t="shared" si="1"/>
        <v>-1500</v>
      </c>
      <c r="M220" s="97"/>
    </row>
    <row r="221" spans="1:13" x14ac:dyDescent="0.25">
      <c r="A221" s="82"/>
      <c r="B221" s="98"/>
      <c r="C221" s="36"/>
      <c r="D221" s="36"/>
      <c r="E221" s="99" t="s">
        <v>57</v>
      </c>
      <c r="F221" s="99" t="s">
        <v>58</v>
      </c>
      <c r="G221" s="78"/>
      <c r="H221" s="78">
        <v>0</v>
      </c>
      <c r="I221" s="78"/>
      <c r="K221" s="78">
        <v>6300</v>
      </c>
      <c r="L221" s="78">
        <f t="shared" si="1"/>
        <v>-6300</v>
      </c>
      <c r="M221" s="97"/>
    </row>
    <row r="222" spans="1:13" x14ac:dyDescent="0.25">
      <c r="A222" s="82"/>
      <c r="B222" s="98"/>
      <c r="C222" s="36"/>
      <c r="D222" s="36"/>
      <c r="E222" s="99" t="s">
        <v>61</v>
      </c>
      <c r="F222" s="99" t="s">
        <v>62</v>
      </c>
      <c r="G222" s="78"/>
      <c r="H222" s="78">
        <v>0</v>
      </c>
      <c r="I222" s="78"/>
      <c r="K222" s="78">
        <v>46450</v>
      </c>
      <c r="L222" s="78">
        <f t="shared" si="1"/>
        <v>-46450</v>
      </c>
      <c r="M222" s="97"/>
    </row>
    <row r="223" spans="1:13" x14ac:dyDescent="0.25">
      <c r="A223" s="82"/>
      <c r="B223" s="98"/>
      <c r="C223" s="36"/>
      <c r="D223" s="36"/>
      <c r="E223" s="99" t="s">
        <v>77</v>
      </c>
      <c r="F223" s="99" t="s">
        <v>78</v>
      </c>
      <c r="G223" s="78"/>
      <c r="H223" s="78">
        <v>0</v>
      </c>
      <c r="I223" s="78"/>
      <c r="K223" s="78">
        <v>0</v>
      </c>
      <c r="L223" s="78">
        <f t="shared" si="1"/>
        <v>0</v>
      </c>
      <c r="M223" s="97"/>
    </row>
    <row r="224" spans="1:13" x14ac:dyDescent="0.25">
      <c r="A224" s="82"/>
      <c r="B224" s="98"/>
      <c r="C224" s="36"/>
      <c r="D224" s="36"/>
      <c r="E224" s="99" t="s">
        <v>71</v>
      </c>
      <c r="F224" s="99" t="s">
        <v>72</v>
      </c>
      <c r="G224" s="78"/>
      <c r="H224" s="78">
        <v>61750</v>
      </c>
      <c r="I224" s="78"/>
      <c r="K224" s="78">
        <v>0</v>
      </c>
      <c r="L224" s="78">
        <f t="shared" si="1"/>
        <v>61750</v>
      </c>
      <c r="M224" s="97"/>
    </row>
    <row r="225" spans="1:13" hidden="1" x14ac:dyDescent="0.25">
      <c r="A225" s="82"/>
      <c r="B225" s="98"/>
      <c r="C225" s="36">
        <v>3</v>
      </c>
      <c r="D225" s="36"/>
      <c r="E225" s="36"/>
      <c r="F225" s="35"/>
      <c r="G225" s="35"/>
      <c r="H225" s="35"/>
      <c r="I225" s="35"/>
      <c r="K225" s="35"/>
      <c r="L225" s="35"/>
      <c r="M225" s="97"/>
    </row>
    <row r="226" spans="1:13" hidden="1" x14ac:dyDescent="0.25">
      <c r="C226">
        <v>2</v>
      </c>
      <c r="F226" s="25"/>
      <c r="H226" s="25"/>
      <c r="K226" s="25"/>
      <c r="L226" s="25"/>
      <c r="M226" s="97"/>
    </row>
    <row r="227" spans="1:13" x14ac:dyDescent="0.25">
      <c r="A227" s="21" t="s">
        <v>79</v>
      </c>
      <c r="B227" s="21" t="s">
        <v>80</v>
      </c>
      <c r="C227" s="21"/>
      <c r="D227" s="21"/>
      <c r="E227" s="22"/>
      <c r="F227" s="23"/>
      <c r="G227" s="69">
        <v>138576.19</v>
      </c>
      <c r="H227" s="23">
        <f>SUBTOTAL(9,H228:H282)</f>
        <v>190787</v>
      </c>
      <c r="I227" s="69">
        <v>52602.19</v>
      </c>
      <c r="J227" s="23">
        <f>G227+H227-I227</f>
        <v>276761</v>
      </c>
      <c r="K227" s="23">
        <f>SUBTOTAL(9,K228:K282)</f>
        <v>276761</v>
      </c>
      <c r="L227" s="23">
        <f>H227-K227</f>
        <v>-85974</v>
      </c>
      <c r="M227" s="120">
        <f>J227-K227</f>
        <v>0</v>
      </c>
    </row>
    <row r="228" spans="1:13" hidden="1" x14ac:dyDescent="0.25">
      <c r="A228" s="39"/>
      <c r="B228" s="44"/>
      <c r="C228" s="20"/>
      <c r="D228" s="20"/>
      <c r="E228" s="20"/>
      <c r="F228" s="24"/>
      <c r="H228" s="24"/>
      <c r="K228" s="24"/>
      <c r="L228" s="24"/>
      <c r="M228" s="97"/>
    </row>
    <row r="229" spans="1:13" x14ac:dyDescent="0.25">
      <c r="A229" s="108" t="s">
        <v>81</v>
      </c>
      <c r="B229" s="108" t="s">
        <v>82</v>
      </c>
      <c r="C229" s="109"/>
      <c r="D229" s="109"/>
      <c r="E229" s="108"/>
      <c r="F229" s="109"/>
      <c r="G229" s="109"/>
      <c r="H229" s="109">
        <f>SUBTOTAL(9,H230:H264)</f>
        <v>190787</v>
      </c>
      <c r="I229" s="109"/>
      <c r="J229" s="110">
        <f>G229+H229-I229</f>
        <v>190787</v>
      </c>
      <c r="K229" s="109">
        <f>SUBTOTAL(9,K230:K264)</f>
        <v>276761</v>
      </c>
      <c r="L229" s="109">
        <f>H229-K229</f>
        <v>-85974</v>
      </c>
      <c r="M229" s="110">
        <f>J229-K229</f>
        <v>-85974</v>
      </c>
    </row>
    <row r="230" spans="1:13" hidden="1" x14ac:dyDescent="0.25">
      <c r="A230" s="82"/>
      <c r="B230" s="98"/>
      <c r="C230" s="36"/>
      <c r="D230" s="36"/>
      <c r="E230" s="36"/>
      <c r="F230" s="35"/>
      <c r="G230" s="35"/>
      <c r="H230" s="35"/>
      <c r="I230" s="35"/>
      <c r="K230" s="35"/>
      <c r="L230" s="35"/>
      <c r="M230" s="97"/>
    </row>
    <row r="231" spans="1:13" x14ac:dyDescent="0.25">
      <c r="A231" s="82"/>
      <c r="B231" s="98"/>
      <c r="C231" s="36"/>
      <c r="D231" s="36"/>
      <c r="E231" s="99" t="s">
        <v>27</v>
      </c>
      <c r="F231" s="99" t="s">
        <v>28</v>
      </c>
      <c r="G231" s="78"/>
      <c r="H231" s="78">
        <v>0</v>
      </c>
      <c r="I231" s="78"/>
      <c r="K231" s="78">
        <v>8150</v>
      </c>
      <c r="L231" s="78">
        <f t="shared" ref="L231:L263" si="2">H231-K231</f>
        <v>-8150</v>
      </c>
      <c r="M231" s="97"/>
    </row>
    <row r="232" spans="1:13" x14ac:dyDescent="0.25">
      <c r="A232" s="82"/>
      <c r="B232" s="98"/>
      <c r="C232" s="36"/>
      <c r="D232" s="36"/>
      <c r="E232" s="99" t="s">
        <v>33</v>
      </c>
      <c r="F232" s="99" t="s">
        <v>34</v>
      </c>
      <c r="G232" s="78"/>
      <c r="H232" s="78">
        <v>0</v>
      </c>
      <c r="I232" s="78"/>
      <c r="K232" s="78">
        <v>16000</v>
      </c>
      <c r="L232" s="78">
        <f t="shared" si="2"/>
        <v>-16000</v>
      </c>
      <c r="M232" s="97"/>
    </row>
    <row r="233" spans="1:13" x14ac:dyDescent="0.25">
      <c r="A233" s="82"/>
      <c r="B233" s="98"/>
      <c r="C233" s="36"/>
      <c r="D233" s="36"/>
      <c r="E233" s="99" t="s">
        <v>35</v>
      </c>
      <c r="F233" s="99" t="s">
        <v>36</v>
      </c>
      <c r="G233" s="78"/>
      <c r="H233" s="78">
        <v>0</v>
      </c>
      <c r="I233" s="78"/>
      <c r="K233" s="78">
        <v>400</v>
      </c>
      <c r="L233" s="78">
        <f t="shared" si="2"/>
        <v>-400</v>
      </c>
      <c r="M233" s="97"/>
    </row>
    <row r="234" spans="1:13" x14ac:dyDescent="0.25">
      <c r="A234" s="82"/>
      <c r="B234" s="98"/>
      <c r="C234" s="36"/>
      <c r="D234" s="36"/>
      <c r="E234" s="99" t="s">
        <v>37</v>
      </c>
      <c r="F234" s="99" t="s">
        <v>38</v>
      </c>
      <c r="G234" s="78"/>
      <c r="H234" s="78">
        <v>0</v>
      </c>
      <c r="I234" s="78"/>
      <c r="K234" s="78">
        <v>5000</v>
      </c>
      <c r="L234" s="78">
        <f t="shared" si="2"/>
        <v>-5000</v>
      </c>
      <c r="M234" s="97"/>
    </row>
    <row r="235" spans="1:13" x14ac:dyDescent="0.25">
      <c r="A235" s="82"/>
      <c r="B235" s="98"/>
      <c r="C235" s="36"/>
      <c r="D235" s="36"/>
      <c r="E235" s="99" t="s">
        <v>39</v>
      </c>
      <c r="F235" s="99" t="s">
        <v>40</v>
      </c>
      <c r="G235" s="78"/>
      <c r="H235" s="78">
        <v>0</v>
      </c>
      <c r="I235" s="78"/>
      <c r="K235" s="78">
        <v>9600</v>
      </c>
      <c r="L235" s="78">
        <f t="shared" si="2"/>
        <v>-9600</v>
      </c>
      <c r="M235" s="97"/>
    </row>
    <row r="236" spans="1:13" x14ac:dyDescent="0.25">
      <c r="A236" s="82"/>
      <c r="B236" s="98"/>
      <c r="C236" s="36"/>
      <c r="D236" s="36"/>
      <c r="E236" s="99" t="s">
        <v>83</v>
      </c>
      <c r="F236" s="99" t="s">
        <v>84</v>
      </c>
      <c r="G236" s="78"/>
      <c r="H236" s="78">
        <v>0</v>
      </c>
      <c r="I236" s="78"/>
      <c r="K236" s="78">
        <v>700</v>
      </c>
      <c r="L236" s="78">
        <f t="shared" si="2"/>
        <v>-700</v>
      </c>
      <c r="M236" s="97"/>
    </row>
    <row r="237" spans="1:13" x14ac:dyDescent="0.25">
      <c r="A237" s="82"/>
      <c r="B237" s="98"/>
      <c r="C237" s="36"/>
      <c r="D237" s="36"/>
      <c r="E237" s="99" t="s">
        <v>85</v>
      </c>
      <c r="F237" s="99" t="s">
        <v>86</v>
      </c>
      <c r="G237" s="78"/>
      <c r="H237" s="78">
        <v>0</v>
      </c>
      <c r="I237" s="78"/>
      <c r="K237" s="78">
        <v>0</v>
      </c>
      <c r="L237" s="78">
        <f t="shared" si="2"/>
        <v>0</v>
      </c>
      <c r="M237" s="97"/>
    </row>
    <row r="238" spans="1:13" x14ac:dyDescent="0.25">
      <c r="A238" s="82"/>
      <c r="B238" s="98"/>
      <c r="C238" s="36"/>
      <c r="D238" s="36"/>
      <c r="E238" s="99" t="s">
        <v>41</v>
      </c>
      <c r="F238" s="99" t="s">
        <v>42</v>
      </c>
      <c r="G238" s="78"/>
      <c r="H238" s="78">
        <v>0</v>
      </c>
      <c r="I238" s="78"/>
      <c r="K238" s="78">
        <v>14300</v>
      </c>
      <c r="L238" s="78">
        <f t="shared" si="2"/>
        <v>-14300</v>
      </c>
      <c r="M238" s="97"/>
    </row>
    <row r="239" spans="1:13" x14ac:dyDescent="0.25">
      <c r="A239" s="82"/>
      <c r="B239" s="98"/>
      <c r="C239" s="36"/>
      <c r="D239" s="36"/>
      <c r="E239" s="99" t="s">
        <v>87</v>
      </c>
      <c r="F239" s="99" t="s">
        <v>88</v>
      </c>
      <c r="G239" s="78"/>
      <c r="H239" s="78">
        <v>0</v>
      </c>
      <c r="I239" s="78"/>
      <c r="K239" s="78">
        <v>0</v>
      </c>
      <c r="L239" s="78">
        <f t="shared" si="2"/>
        <v>0</v>
      </c>
      <c r="M239" s="97"/>
    </row>
    <row r="240" spans="1:13" x14ac:dyDescent="0.25">
      <c r="A240" s="82"/>
      <c r="B240" s="98"/>
      <c r="C240" s="36"/>
      <c r="D240" s="36"/>
      <c r="E240" s="99" t="s">
        <v>43</v>
      </c>
      <c r="F240" s="99" t="s">
        <v>44</v>
      </c>
      <c r="G240" s="78"/>
      <c r="H240" s="78">
        <v>0</v>
      </c>
      <c r="I240" s="78"/>
      <c r="K240" s="78">
        <v>5200</v>
      </c>
      <c r="L240" s="78">
        <f t="shared" si="2"/>
        <v>-5200</v>
      </c>
      <c r="M240" s="97"/>
    </row>
    <row r="241" spans="1:13" x14ac:dyDescent="0.25">
      <c r="A241" s="82"/>
      <c r="B241" s="98"/>
      <c r="C241" s="36"/>
      <c r="D241" s="36"/>
      <c r="E241" s="99" t="s">
        <v>89</v>
      </c>
      <c r="F241" s="99" t="s">
        <v>90</v>
      </c>
      <c r="G241" s="78"/>
      <c r="H241" s="78">
        <v>0</v>
      </c>
      <c r="I241" s="78"/>
      <c r="K241" s="78">
        <v>900</v>
      </c>
      <c r="L241" s="78">
        <f t="shared" si="2"/>
        <v>-900</v>
      </c>
      <c r="M241" s="97"/>
    </row>
    <row r="242" spans="1:13" x14ac:dyDescent="0.25">
      <c r="A242" s="82"/>
      <c r="B242" s="98"/>
      <c r="C242" s="36"/>
      <c r="D242" s="36"/>
      <c r="E242" s="99" t="s">
        <v>91</v>
      </c>
      <c r="F242" s="99" t="s">
        <v>92</v>
      </c>
      <c r="G242" s="78"/>
      <c r="H242" s="78">
        <v>0</v>
      </c>
      <c r="I242" s="78"/>
      <c r="K242" s="78">
        <v>1000</v>
      </c>
      <c r="L242" s="78">
        <f t="shared" si="2"/>
        <v>-1000</v>
      </c>
      <c r="M242" s="97"/>
    </row>
    <row r="243" spans="1:13" x14ac:dyDescent="0.25">
      <c r="A243" s="82"/>
      <c r="B243" s="98"/>
      <c r="C243" s="36"/>
      <c r="D243" s="36"/>
      <c r="E243" s="99" t="s">
        <v>45</v>
      </c>
      <c r="F243" s="99" t="s">
        <v>46</v>
      </c>
      <c r="G243" s="78"/>
      <c r="H243" s="78">
        <v>0</v>
      </c>
      <c r="I243" s="78"/>
      <c r="K243" s="78">
        <v>800</v>
      </c>
      <c r="L243" s="78">
        <f t="shared" si="2"/>
        <v>-800</v>
      </c>
      <c r="M243" s="97"/>
    </row>
    <row r="244" spans="1:13" x14ac:dyDescent="0.25">
      <c r="A244" s="82"/>
      <c r="B244" s="98"/>
      <c r="C244" s="36"/>
      <c r="D244" s="36"/>
      <c r="E244" s="99" t="s">
        <v>47</v>
      </c>
      <c r="F244" s="99" t="s">
        <v>48</v>
      </c>
      <c r="G244" s="78"/>
      <c r="H244" s="78">
        <v>0</v>
      </c>
      <c r="I244" s="78"/>
      <c r="K244" s="78">
        <v>25200</v>
      </c>
      <c r="L244" s="78">
        <f t="shared" si="2"/>
        <v>-25200</v>
      </c>
      <c r="M244" s="97"/>
    </row>
    <row r="245" spans="1:13" x14ac:dyDescent="0.25">
      <c r="A245" s="82"/>
      <c r="B245" s="98"/>
      <c r="C245" s="36"/>
      <c r="D245" s="36"/>
      <c r="E245" s="99" t="s">
        <v>49</v>
      </c>
      <c r="F245" s="99" t="s">
        <v>50</v>
      </c>
      <c r="G245" s="78"/>
      <c r="H245" s="78">
        <v>0</v>
      </c>
      <c r="I245" s="78"/>
      <c r="K245" s="78">
        <v>16150</v>
      </c>
      <c r="L245" s="78">
        <f t="shared" si="2"/>
        <v>-16150</v>
      </c>
      <c r="M245" s="97"/>
    </row>
    <row r="246" spans="1:13" x14ac:dyDescent="0.25">
      <c r="A246" s="82"/>
      <c r="B246" s="98"/>
      <c r="C246" s="36"/>
      <c r="D246" s="36"/>
      <c r="E246" s="99" t="s">
        <v>93</v>
      </c>
      <c r="F246" s="99" t="s">
        <v>94</v>
      </c>
      <c r="G246" s="78"/>
      <c r="H246" s="78">
        <v>0</v>
      </c>
      <c r="I246" s="78"/>
      <c r="K246" s="78">
        <v>100</v>
      </c>
      <c r="L246" s="78">
        <f t="shared" si="2"/>
        <v>-100</v>
      </c>
      <c r="M246" s="97"/>
    </row>
    <row r="247" spans="1:13" x14ac:dyDescent="0.25">
      <c r="A247" s="82"/>
      <c r="B247" s="98"/>
      <c r="C247" s="36"/>
      <c r="D247" s="36"/>
      <c r="E247" s="99" t="s">
        <v>51</v>
      </c>
      <c r="F247" s="99" t="s">
        <v>52</v>
      </c>
      <c r="G247" s="78"/>
      <c r="H247" s="78">
        <v>0</v>
      </c>
      <c r="I247" s="78"/>
      <c r="K247" s="78">
        <v>10</v>
      </c>
      <c r="L247" s="78">
        <f t="shared" si="2"/>
        <v>-10</v>
      </c>
      <c r="M247" s="97"/>
    </row>
    <row r="248" spans="1:13" x14ac:dyDescent="0.25">
      <c r="A248" s="82"/>
      <c r="B248" s="98"/>
      <c r="C248" s="36"/>
      <c r="D248" s="36"/>
      <c r="E248" s="99" t="s">
        <v>53</v>
      </c>
      <c r="F248" s="99" t="s">
        <v>54</v>
      </c>
      <c r="G248" s="78"/>
      <c r="H248" s="78">
        <v>0</v>
      </c>
      <c r="I248" s="78"/>
      <c r="K248" s="78">
        <v>600</v>
      </c>
      <c r="L248" s="78">
        <f t="shared" si="2"/>
        <v>-600</v>
      </c>
      <c r="M248" s="97"/>
    </row>
    <row r="249" spans="1:13" x14ac:dyDescent="0.25">
      <c r="A249" s="82"/>
      <c r="B249" s="98"/>
      <c r="C249" s="36"/>
      <c r="D249" s="36"/>
      <c r="E249" s="99" t="s">
        <v>57</v>
      </c>
      <c r="F249" s="99" t="s">
        <v>58</v>
      </c>
      <c r="G249" s="78"/>
      <c r="H249" s="78">
        <v>0</v>
      </c>
      <c r="I249" s="78"/>
      <c r="K249" s="78">
        <v>84000</v>
      </c>
      <c r="L249" s="78">
        <f t="shared" si="2"/>
        <v>-84000</v>
      </c>
      <c r="M249" s="97"/>
    </row>
    <row r="250" spans="1:13" x14ac:dyDescent="0.25">
      <c r="A250" s="82"/>
      <c r="B250" s="98"/>
      <c r="C250" s="36"/>
      <c r="D250" s="36"/>
      <c r="E250" s="99" t="s">
        <v>61</v>
      </c>
      <c r="F250" s="99" t="s">
        <v>62</v>
      </c>
      <c r="G250" s="78"/>
      <c r="H250" s="78">
        <v>0</v>
      </c>
      <c r="I250" s="78"/>
      <c r="K250" s="78">
        <v>39000</v>
      </c>
      <c r="L250" s="78">
        <f t="shared" si="2"/>
        <v>-39000</v>
      </c>
      <c r="M250" s="97"/>
    </row>
    <row r="251" spans="1:13" x14ac:dyDescent="0.25">
      <c r="A251" s="82"/>
      <c r="B251" s="98"/>
      <c r="C251" s="36"/>
      <c r="D251" s="36"/>
      <c r="E251" s="99" t="s">
        <v>77</v>
      </c>
      <c r="F251" s="99" t="s">
        <v>78</v>
      </c>
      <c r="G251" s="78"/>
      <c r="H251" s="78">
        <v>0</v>
      </c>
      <c r="I251" s="78"/>
      <c r="K251" s="78">
        <v>500</v>
      </c>
      <c r="L251" s="78">
        <f t="shared" si="2"/>
        <v>-500</v>
      </c>
      <c r="M251" s="97"/>
    </row>
    <row r="252" spans="1:13" x14ac:dyDescent="0.25">
      <c r="A252" s="82"/>
      <c r="B252" s="98"/>
      <c r="C252" s="36"/>
      <c r="D252" s="36"/>
      <c r="E252" s="99" t="s">
        <v>63</v>
      </c>
      <c r="F252" s="99" t="s">
        <v>64</v>
      </c>
      <c r="G252" s="78"/>
      <c r="H252" s="78">
        <v>0</v>
      </c>
      <c r="I252" s="78"/>
      <c r="K252" s="78">
        <v>400</v>
      </c>
      <c r="L252" s="78">
        <f t="shared" si="2"/>
        <v>-400</v>
      </c>
      <c r="M252" s="97"/>
    </row>
    <row r="253" spans="1:13" x14ac:dyDescent="0.25">
      <c r="A253" s="82"/>
      <c r="B253" s="98"/>
      <c r="C253" s="36"/>
      <c r="D253" s="36"/>
      <c r="E253" s="99" t="s">
        <v>95</v>
      </c>
      <c r="F253" s="99" t="s">
        <v>96</v>
      </c>
      <c r="G253" s="78"/>
      <c r="H253" s="78">
        <v>0</v>
      </c>
      <c r="I253" s="78"/>
      <c r="K253" s="78">
        <v>3100</v>
      </c>
      <c r="L253" s="78">
        <f t="shared" si="2"/>
        <v>-3100</v>
      </c>
      <c r="M253" s="97"/>
    </row>
    <row r="254" spans="1:13" x14ac:dyDescent="0.25">
      <c r="A254" s="82"/>
      <c r="B254" s="98"/>
      <c r="C254" s="36"/>
      <c r="D254" s="36"/>
      <c r="E254" s="99" t="s">
        <v>65</v>
      </c>
      <c r="F254" s="99" t="s">
        <v>66</v>
      </c>
      <c r="G254" s="78"/>
      <c r="H254" s="78">
        <v>0</v>
      </c>
      <c r="I254" s="78"/>
      <c r="K254" s="78">
        <v>100</v>
      </c>
      <c r="L254" s="78">
        <f t="shared" si="2"/>
        <v>-100</v>
      </c>
      <c r="M254" s="97"/>
    </row>
    <row r="255" spans="1:13" x14ac:dyDescent="0.25">
      <c r="A255" s="82"/>
      <c r="B255" s="98"/>
      <c r="C255" s="36"/>
      <c r="D255" s="36"/>
      <c r="E255" s="99" t="s">
        <v>67</v>
      </c>
      <c r="F255" s="99" t="s">
        <v>68</v>
      </c>
      <c r="G255" s="78"/>
      <c r="H255" s="78">
        <v>0</v>
      </c>
      <c r="I255" s="78"/>
      <c r="K255" s="78">
        <v>700</v>
      </c>
      <c r="L255" s="78">
        <f t="shared" si="2"/>
        <v>-700</v>
      </c>
      <c r="M255" s="97"/>
    </row>
    <row r="256" spans="1:13" x14ac:dyDescent="0.25">
      <c r="A256" s="82"/>
      <c r="B256" s="98"/>
      <c r="C256" s="36"/>
      <c r="D256" s="36"/>
      <c r="E256" s="99" t="s">
        <v>97</v>
      </c>
      <c r="F256" s="99" t="s">
        <v>98</v>
      </c>
      <c r="G256" s="78"/>
      <c r="H256" s="78">
        <v>0</v>
      </c>
      <c r="I256" s="78"/>
      <c r="K256" s="78">
        <v>0</v>
      </c>
      <c r="L256" s="78">
        <f t="shared" si="2"/>
        <v>0</v>
      </c>
      <c r="M256" s="97"/>
    </row>
    <row r="257" spans="1:13" x14ac:dyDescent="0.25">
      <c r="A257" s="82"/>
      <c r="B257" s="98"/>
      <c r="C257" s="36"/>
      <c r="D257" s="36"/>
      <c r="E257" s="99" t="s">
        <v>69</v>
      </c>
      <c r="F257" s="99" t="s">
        <v>70</v>
      </c>
      <c r="G257" s="78"/>
      <c r="H257" s="78">
        <v>0</v>
      </c>
      <c r="I257" s="78"/>
      <c r="K257" s="78">
        <v>100</v>
      </c>
      <c r="L257" s="78">
        <f t="shared" si="2"/>
        <v>-100</v>
      </c>
      <c r="M257" s="97"/>
    </row>
    <row r="258" spans="1:13" x14ac:dyDescent="0.25">
      <c r="A258" s="82"/>
      <c r="B258" s="98"/>
      <c r="C258" s="36"/>
      <c r="D258" s="36"/>
      <c r="E258" s="99" t="s">
        <v>99</v>
      </c>
      <c r="F258" s="99" t="s">
        <v>100</v>
      </c>
      <c r="G258" s="78"/>
      <c r="H258" s="78">
        <v>0</v>
      </c>
      <c r="I258" s="78"/>
      <c r="K258" s="78">
        <v>19</v>
      </c>
      <c r="L258" s="78">
        <f t="shared" si="2"/>
        <v>-19</v>
      </c>
      <c r="M258" s="97"/>
    </row>
    <row r="259" spans="1:13" x14ac:dyDescent="0.25">
      <c r="A259" s="82"/>
      <c r="B259" s="98"/>
      <c r="C259" s="36"/>
      <c r="D259" s="36"/>
      <c r="E259" s="99" t="s">
        <v>101</v>
      </c>
      <c r="F259" s="99" t="s">
        <v>102</v>
      </c>
      <c r="G259" s="78"/>
      <c r="H259" s="78">
        <v>0</v>
      </c>
      <c r="I259" s="78"/>
      <c r="K259" s="78">
        <v>11607</v>
      </c>
      <c r="L259" s="78">
        <f t="shared" si="2"/>
        <v>-11607</v>
      </c>
      <c r="M259" s="97"/>
    </row>
    <row r="260" spans="1:13" x14ac:dyDescent="0.25">
      <c r="A260" s="82"/>
      <c r="B260" s="98"/>
      <c r="C260" s="36"/>
      <c r="D260" s="36"/>
      <c r="E260" s="99" t="s">
        <v>103</v>
      </c>
      <c r="F260" s="99" t="s">
        <v>74</v>
      </c>
      <c r="G260" s="78"/>
      <c r="H260" s="78">
        <v>0</v>
      </c>
      <c r="I260" s="78"/>
      <c r="K260" s="78">
        <v>33125</v>
      </c>
      <c r="L260" s="78">
        <f t="shared" si="2"/>
        <v>-33125</v>
      </c>
      <c r="M260" s="97"/>
    </row>
    <row r="261" spans="1:13" x14ac:dyDescent="0.25">
      <c r="A261" s="82"/>
      <c r="B261" s="98"/>
      <c r="C261" s="36"/>
      <c r="D261" s="36"/>
      <c r="E261" s="99" t="s">
        <v>104</v>
      </c>
      <c r="F261" s="99" t="s">
        <v>105</v>
      </c>
      <c r="G261" s="78"/>
      <c r="H261" s="78">
        <v>220</v>
      </c>
      <c r="I261" s="78"/>
      <c r="K261" s="78">
        <v>0</v>
      </c>
      <c r="L261" s="78">
        <f t="shared" si="2"/>
        <v>220</v>
      </c>
      <c r="M261" s="97"/>
    </row>
    <row r="262" spans="1:13" x14ac:dyDescent="0.25">
      <c r="A262" s="82"/>
      <c r="B262" s="98"/>
      <c r="C262" s="36"/>
      <c r="D262" s="36"/>
      <c r="E262" s="99" t="s">
        <v>106</v>
      </c>
      <c r="F262" s="99" t="s">
        <v>107</v>
      </c>
      <c r="G262" s="78"/>
      <c r="H262" s="78">
        <v>5567</v>
      </c>
      <c r="I262" s="78"/>
      <c r="K262" s="78">
        <v>0</v>
      </c>
      <c r="L262" s="78">
        <f t="shared" si="2"/>
        <v>5567</v>
      </c>
      <c r="M262" s="97"/>
    </row>
    <row r="263" spans="1:13" x14ac:dyDescent="0.25">
      <c r="A263" s="82"/>
      <c r="B263" s="98"/>
      <c r="C263" s="36"/>
      <c r="D263" s="36"/>
      <c r="E263" s="99" t="s">
        <v>108</v>
      </c>
      <c r="F263" s="99" t="s">
        <v>109</v>
      </c>
      <c r="G263" s="78"/>
      <c r="H263" s="78">
        <v>185000</v>
      </c>
      <c r="I263" s="78"/>
      <c r="K263" s="78">
        <v>0</v>
      </c>
      <c r="L263" s="78">
        <f t="shared" si="2"/>
        <v>185000</v>
      </c>
      <c r="M263" s="97"/>
    </row>
    <row r="264" spans="1:13" hidden="1" x14ac:dyDescent="0.25">
      <c r="A264" s="82"/>
      <c r="B264" s="98"/>
      <c r="C264" s="36">
        <v>3</v>
      </c>
      <c r="D264" s="36"/>
      <c r="E264" s="36"/>
      <c r="F264" s="35"/>
      <c r="G264" s="35"/>
      <c r="H264" s="35"/>
      <c r="I264" s="35"/>
      <c r="K264" s="35"/>
      <c r="L264" s="35"/>
      <c r="M264" s="97"/>
    </row>
    <row r="265" spans="1:13" x14ac:dyDescent="0.25">
      <c r="A265" s="108" t="s">
        <v>110</v>
      </c>
      <c r="B265" s="108" t="s">
        <v>111</v>
      </c>
      <c r="C265" s="109"/>
      <c r="D265" s="109"/>
      <c r="E265" s="108"/>
      <c r="F265" s="109"/>
      <c r="G265" s="109"/>
      <c r="H265" s="109">
        <f>SUBTOTAL(9,H266:H277)</f>
        <v>0</v>
      </c>
      <c r="I265" s="109"/>
      <c r="J265" s="110">
        <f>G265+H265-I265</f>
        <v>0</v>
      </c>
      <c r="K265" s="109">
        <f>SUBTOTAL(9,K266:K277)</f>
        <v>0</v>
      </c>
      <c r="L265" s="109">
        <f>H265-K265</f>
        <v>0</v>
      </c>
      <c r="M265" s="110">
        <f>J265-K265</f>
        <v>0</v>
      </c>
    </row>
    <row r="266" spans="1:13" hidden="1" x14ac:dyDescent="0.25">
      <c r="A266" s="82"/>
      <c r="B266" s="98"/>
      <c r="C266" s="36"/>
      <c r="D266" s="36"/>
      <c r="E266" s="36"/>
      <c r="F266" s="35"/>
      <c r="G266" s="35"/>
      <c r="H266" s="35"/>
      <c r="I266" s="35"/>
      <c r="K266" s="35"/>
      <c r="L266" s="35"/>
      <c r="M266" s="97"/>
    </row>
    <row r="267" spans="1:13" x14ac:dyDescent="0.25">
      <c r="A267" s="82"/>
      <c r="B267" s="98"/>
      <c r="C267" s="36"/>
      <c r="D267" s="36"/>
      <c r="E267" s="99" t="s">
        <v>85</v>
      </c>
      <c r="F267" s="99" t="s">
        <v>86</v>
      </c>
      <c r="G267" s="78"/>
      <c r="H267" s="78">
        <v>0</v>
      </c>
      <c r="I267" s="78"/>
      <c r="K267" s="78">
        <v>0</v>
      </c>
      <c r="L267" s="78">
        <f t="shared" ref="L267:L276" si="3">H267-K267</f>
        <v>0</v>
      </c>
      <c r="M267" s="97"/>
    </row>
    <row r="268" spans="1:13" x14ac:dyDescent="0.25">
      <c r="A268" s="82"/>
      <c r="B268" s="98"/>
      <c r="C268" s="36"/>
      <c r="D268" s="36"/>
      <c r="E268" s="99" t="s">
        <v>87</v>
      </c>
      <c r="F268" s="99" t="s">
        <v>88</v>
      </c>
      <c r="G268" s="78"/>
      <c r="H268" s="78">
        <v>0</v>
      </c>
      <c r="I268" s="78"/>
      <c r="K268" s="78">
        <v>0</v>
      </c>
      <c r="L268" s="78">
        <f t="shared" si="3"/>
        <v>0</v>
      </c>
      <c r="M268" s="97"/>
    </row>
    <row r="269" spans="1:13" x14ac:dyDescent="0.25">
      <c r="A269" s="82"/>
      <c r="B269" s="98"/>
      <c r="C269" s="36"/>
      <c r="D269" s="36"/>
      <c r="E269" s="99" t="s">
        <v>89</v>
      </c>
      <c r="F269" s="99" t="s">
        <v>90</v>
      </c>
      <c r="G269" s="78"/>
      <c r="H269" s="78">
        <v>0</v>
      </c>
      <c r="I269" s="78"/>
      <c r="K269" s="78">
        <v>0</v>
      </c>
      <c r="L269" s="78">
        <f t="shared" si="3"/>
        <v>0</v>
      </c>
      <c r="M269" s="97"/>
    </row>
    <row r="270" spans="1:13" x14ac:dyDescent="0.25">
      <c r="A270" s="82"/>
      <c r="B270" s="98"/>
      <c r="C270" s="36"/>
      <c r="D270" s="36"/>
      <c r="E270" s="99" t="s">
        <v>91</v>
      </c>
      <c r="F270" s="99" t="s">
        <v>92</v>
      </c>
      <c r="G270" s="78"/>
      <c r="H270" s="78">
        <v>0</v>
      </c>
      <c r="I270" s="78"/>
      <c r="K270" s="78">
        <v>0</v>
      </c>
      <c r="L270" s="78">
        <f t="shared" si="3"/>
        <v>0</v>
      </c>
      <c r="M270" s="97"/>
    </row>
    <row r="271" spans="1:13" x14ac:dyDescent="0.25">
      <c r="A271" s="82"/>
      <c r="B271" s="98"/>
      <c r="C271" s="36"/>
      <c r="D271" s="36"/>
      <c r="E271" s="99" t="s">
        <v>63</v>
      </c>
      <c r="F271" s="99" t="s">
        <v>64</v>
      </c>
      <c r="G271" s="78"/>
      <c r="H271" s="78">
        <v>0</v>
      </c>
      <c r="I271" s="78"/>
      <c r="K271" s="78">
        <v>0</v>
      </c>
      <c r="L271" s="78">
        <f t="shared" si="3"/>
        <v>0</v>
      </c>
      <c r="M271" s="97"/>
    </row>
    <row r="272" spans="1:13" x14ac:dyDescent="0.25">
      <c r="A272" s="82"/>
      <c r="B272" s="98"/>
      <c r="C272" s="36"/>
      <c r="D272" s="36"/>
      <c r="E272" s="99" t="s">
        <v>65</v>
      </c>
      <c r="F272" s="99" t="s">
        <v>66</v>
      </c>
      <c r="G272" s="78"/>
      <c r="H272" s="78">
        <v>0</v>
      </c>
      <c r="I272" s="78"/>
      <c r="K272" s="78">
        <v>0</v>
      </c>
      <c r="L272" s="78">
        <f t="shared" si="3"/>
        <v>0</v>
      </c>
      <c r="M272" s="97"/>
    </row>
    <row r="273" spans="1:13" x14ac:dyDescent="0.25">
      <c r="A273" s="82"/>
      <c r="B273" s="98"/>
      <c r="C273" s="36"/>
      <c r="D273" s="36"/>
      <c r="E273" s="99" t="s">
        <v>97</v>
      </c>
      <c r="F273" s="99" t="s">
        <v>98</v>
      </c>
      <c r="G273" s="78"/>
      <c r="H273" s="78">
        <v>0</v>
      </c>
      <c r="I273" s="78"/>
      <c r="K273" s="78">
        <v>0</v>
      </c>
      <c r="L273" s="78">
        <f t="shared" si="3"/>
        <v>0</v>
      </c>
      <c r="M273" s="97"/>
    </row>
    <row r="274" spans="1:13" x14ac:dyDescent="0.25">
      <c r="A274" s="82"/>
      <c r="B274" s="98"/>
      <c r="C274" s="36"/>
      <c r="D274" s="36"/>
      <c r="E274" s="99" t="s">
        <v>69</v>
      </c>
      <c r="F274" s="99" t="s">
        <v>70</v>
      </c>
      <c r="G274" s="78"/>
      <c r="H274" s="78">
        <v>0</v>
      </c>
      <c r="I274" s="78"/>
      <c r="K274" s="78">
        <v>0</v>
      </c>
      <c r="L274" s="78">
        <f t="shared" si="3"/>
        <v>0</v>
      </c>
      <c r="M274" s="97"/>
    </row>
    <row r="275" spans="1:13" x14ac:dyDescent="0.25">
      <c r="A275" s="82"/>
      <c r="B275" s="98"/>
      <c r="C275" s="36"/>
      <c r="D275" s="36"/>
      <c r="E275" s="99" t="s">
        <v>101</v>
      </c>
      <c r="F275" s="99" t="s">
        <v>102</v>
      </c>
      <c r="G275" s="78"/>
      <c r="H275" s="78">
        <v>0</v>
      </c>
      <c r="I275" s="78"/>
      <c r="K275" s="78">
        <v>0</v>
      </c>
      <c r="L275" s="78">
        <f t="shared" si="3"/>
        <v>0</v>
      </c>
      <c r="M275" s="97"/>
    </row>
    <row r="276" spans="1:13" x14ac:dyDescent="0.25">
      <c r="A276" s="82"/>
      <c r="B276" s="98"/>
      <c r="C276" s="36"/>
      <c r="D276" s="36"/>
      <c r="E276" s="99" t="s">
        <v>103</v>
      </c>
      <c r="F276" s="99" t="s">
        <v>74</v>
      </c>
      <c r="G276" s="78"/>
      <c r="H276" s="78">
        <v>0</v>
      </c>
      <c r="I276" s="78"/>
      <c r="K276" s="78">
        <v>0</v>
      </c>
      <c r="L276" s="78">
        <f t="shared" si="3"/>
        <v>0</v>
      </c>
      <c r="M276" s="97"/>
    </row>
    <row r="277" spans="1:13" hidden="1" x14ac:dyDescent="0.25">
      <c r="A277" s="82"/>
      <c r="B277" s="98"/>
      <c r="C277" s="36">
        <v>3</v>
      </c>
      <c r="D277" s="36"/>
      <c r="E277" s="36"/>
      <c r="F277" s="35"/>
      <c r="G277" s="35"/>
      <c r="H277" s="35"/>
      <c r="I277" s="35"/>
      <c r="K277" s="35"/>
      <c r="L277" s="35"/>
      <c r="M277" s="97"/>
    </row>
    <row r="278" spans="1:13" x14ac:dyDescent="0.25">
      <c r="A278" s="108"/>
      <c r="B278" s="108"/>
      <c r="C278" s="109"/>
      <c r="D278" s="109"/>
      <c r="E278" s="108"/>
      <c r="F278" s="109"/>
      <c r="G278" s="109">
        <v>138576.19</v>
      </c>
      <c r="H278" s="109">
        <f>SUBTOTAL(9,H279:H281)</f>
        <v>0</v>
      </c>
      <c r="I278" s="109">
        <v>52602.19</v>
      </c>
      <c r="J278" s="110">
        <f>G278+H278-I278</f>
        <v>85974</v>
      </c>
      <c r="K278" s="109">
        <f>SUBTOTAL(9,K279:K281)</f>
        <v>0</v>
      </c>
      <c r="L278" s="109">
        <f>H278-K278</f>
        <v>0</v>
      </c>
      <c r="M278" s="110">
        <f>J278-K278</f>
        <v>85974</v>
      </c>
    </row>
    <row r="279" spans="1:13" hidden="1" x14ac:dyDescent="0.25">
      <c r="A279" s="82"/>
      <c r="B279" s="98"/>
      <c r="C279" s="36"/>
      <c r="D279" s="36"/>
      <c r="E279" s="36"/>
      <c r="F279" s="35"/>
      <c r="G279" s="35"/>
      <c r="H279" s="35"/>
      <c r="I279" s="35"/>
      <c r="K279" s="35"/>
      <c r="L279" s="35"/>
      <c r="M279" s="97"/>
    </row>
    <row r="280" spans="1:13" x14ac:dyDescent="0.25">
      <c r="A280" s="82"/>
      <c r="B280" s="98"/>
      <c r="C280" s="36"/>
      <c r="D280" s="36"/>
      <c r="E280" s="99"/>
      <c r="F280" s="99"/>
      <c r="G280" s="78">
        <v>138576.19</v>
      </c>
      <c r="H280" s="78"/>
      <c r="I280" s="78">
        <v>52602.19</v>
      </c>
      <c r="K280" s="78"/>
      <c r="L280" s="78">
        <f>H280-K280</f>
        <v>0</v>
      </c>
      <c r="M280" s="97"/>
    </row>
    <row r="281" spans="1:13" hidden="1" x14ac:dyDescent="0.25">
      <c r="A281" s="82"/>
      <c r="B281" s="98"/>
      <c r="C281" s="36">
        <v>3</v>
      </c>
      <c r="D281" s="36"/>
      <c r="E281" s="36"/>
      <c r="F281" s="35"/>
      <c r="G281" s="35"/>
      <c r="H281" s="35"/>
      <c r="I281" s="35"/>
      <c r="K281" s="35"/>
      <c r="L281" s="35"/>
      <c r="M281" s="97"/>
    </row>
    <row r="282" spans="1:13" hidden="1" x14ac:dyDescent="0.25">
      <c r="C282">
        <v>2</v>
      </c>
      <c r="F282" s="25"/>
      <c r="H282" s="25"/>
      <c r="K282" s="25"/>
      <c r="L282" s="25"/>
      <c r="M282" s="97"/>
    </row>
    <row r="283" spans="1:13" x14ac:dyDescent="0.25">
      <c r="A283" s="21" t="s">
        <v>112</v>
      </c>
      <c r="B283" s="21" t="s">
        <v>113</v>
      </c>
      <c r="C283" s="21"/>
      <c r="D283" s="21"/>
      <c r="E283" s="22"/>
      <c r="F283" s="23"/>
      <c r="G283" s="69">
        <v>6794.39</v>
      </c>
      <c r="H283" s="23">
        <f>SUBTOTAL(9,H284:H303)</f>
        <v>4000</v>
      </c>
      <c r="I283" s="69">
        <v>10094.39</v>
      </c>
      <c r="J283" s="23">
        <f>G283+H283-I283</f>
        <v>700</v>
      </c>
      <c r="K283" s="23">
        <f>SUBTOTAL(9,K284:K303)</f>
        <v>700</v>
      </c>
      <c r="L283" s="23">
        <f>H283-K283</f>
        <v>3300</v>
      </c>
      <c r="M283" s="120">
        <f>J283-K283</f>
        <v>0</v>
      </c>
    </row>
    <row r="284" spans="1:13" hidden="1" x14ac:dyDescent="0.25">
      <c r="A284" s="39"/>
      <c r="B284" s="44"/>
      <c r="C284" s="20"/>
      <c r="D284" s="20"/>
      <c r="E284" s="20"/>
      <c r="F284" s="24"/>
      <c r="H284" s="24"/>
      <c r="K284" s="24"/>
      <c r="L284" s="24"/>
      <c r="M284" s="97"/>
    </row>
    <row r="285" spans="1:13" x14ac:dyDescent="0.25">
      <c r="A285" s="108" t="s">
        <v>81</v>
      </c>
      <c r="B285" s="108" t="s">
        <v>82</v>
      </c>
      <c r="C285" s="109"/>
      <c r="D285" s="109"/>
      <c r="E285" s="108"/>
      <c r="F285" s="109"/>
      <c r="G285" s="109"/>
      <c r="H285" s="109">
        <f>SUBTOTAL(9,H286:H294)</f>
        <v>4000</v>
      </c>
      <c r="I285" s="109"/>
      <c r="J285" s="110">
        <f>G285+H285-I285</f>
        <v>4000</v>
      </c>
      <c r="K285" s="109">
        <f>SUBTOTAL(9,K286:K294)</f>
        <v>700</v>
      </c>
      <c r="L285" s="109">
        <f>H285-K285</f>
        <v>3300</v>
      </c>
      <c r="M285" s="110">
        <f>J285-K285</f>
        <v>3300</v>
      </c>
    </row>
    <row r="286" spans="1:13" hidden="1" x14ac:dyDescent="0.25">
      <c r="A286" s="82"/>
      <c r="B286" s="98"/>
      <c r="C286" s="36"/>
      <c r="D286" s="36"/>
      <c r="E286" s="36"/>
      <c r="F286" s="35"/>
      <c r="G286" s="35"/>
      <c r="H286" s="35"/>
      <c r="I286" s="35"/>
      <c r="K286" s="35"/>
      <c r="L286" s="35"/>
      <c r="M286" s="97"/>
    </row>
    <row r="287" spans="1:13" x14ac:dyDescent="0.25">
      <c r="A287" s="82"/>
      <c r="B287" s="98"/>
      <c r="C287" s="36"/>
      <c r="D287" s="36"/>
      <c r="E287" s="99" t="s">
        <v>39</v>
      </c>
      <c r="F287" s="99" t="s">
        <v>40</v>
      </c>
      <c r="G287" s="78"/>
      <c r="H287" s="78">
        <v>0</v>
      </c>
      <c r="I287" s="78"/>
      <c r="K287" s="78">
        <v>0</v>
      </c>
      <c r="L287" s="78">
        <f t="shared" ref="L287:L293" si="4">H287-K287</f>
        <v>0</v>
      </c>
      <c r="M287" s="97"/>
    </row>
    <row r="288" spans="1:13" x14ac:dyDescent="0.25">
      <c r="A288" s="82"/>
      <c r="B288" s="98"/>
      <c r="C288" s="36"/>
      <c r="D288" s="36"/>
      <c r="E288" s="99" t="s">
        <v>89</v>
      </c>
      <c r="F288" s="99" t="s">
        <v>90</v>
      </c>
      <c r="G288" s="78"/>
      <c r="H288" s="78">
        <v>0</v>
      </c>
      <c r="I288" s="78"/>
      <c r="K288" s="78">
        <v>100</v>
      </c>
      <c r="L288" s="78">
        <f t="shared" si="4"/>
        <v>-100</v>
      </c>
      <c r="M288" s="97"/>
    </row>
    <row r="289" spans="1:13" x14ac:dyDescent="0.25">
      <c r="A289" s="82"/>
      <c r="B289" s="98"/>
      <c r="C289" s="36"/>
      <c r="D289" s="36"/>
      <c r="E289" s="99" t="s">
        <v>61</v>
      </c>
      <c r="F289" s="99" t="s">
        <v>62</v>
      </c>
      <c r="G289" s="78"/>
      <c r="H289" s="78">
        <v>0</v>
      </c>
      <c r="I289" s="78"/>
      <c r="K289" s="78">
        <v>200</v>
      </c>
      <c r="L289" s="78">
        <f t="shared" si="4"/>
        <v>-200</v>
      </c>
      <c r="M289" s="97"/>
    </row>
    <row r="290" spans="1:13" x14ac:dyDescent="0.25">
      <c r="A290" s="82"/>
      <c r="B290" s="98"/>
      <c r="C290" s="36"/>
      <c r="D290" s="36"/>
      <c r="E290" s="99" t="s">
        <v>67</v>
      </c>
      <c r="F290" s="99" t="s">
        <v>68</v>
      </c>
      <c r="G290" s="78"/>
      <c r="H290" s="78">
        <v>0</v>
      </c>
      <c r="I290" s="78"/>
      <c r="K290" s="78">
        <v>150</v>
      </c>
      <c r="L290" s="78">
        <f t="shared" si="4"/>
        <v>-150</v>
      </c>
      <c r="M290" s="97"/>
    </row>
    <row r="291" spans="1:13" x14ac:dyDescent="0.25">
      <c r="A291" s="82"/>
      <c r="B291" s="98"/>
      <c r="C291" s="36"/>
      <c r="D291" s="36"/>
      <c r="E291" s="99" t="s">
        <v>97</v>
      </c>
      <c r="F291" s="99" t="s">
        <v>98</v>
      </c>
      <c r="G291" s="78"/>
      <c r="H291" s="78">
        <v>0</v>
      </c>
      <c r="I291" s="78"/>
      <c r="K291" s="78">
        <v>0</v>
      </c>
      <c r="L291" s="78">
        <f t="shared" si="4"/>
        <v>0</v>
      </c>
      <c r="M291" s="97"/>
    </row>
    <row r="292" spans="1:13" x14ac:dyDescent="0.25">
      <c r="A292" s="82"/>
      <c r="B292" s="98"/>
      <c r="C292" s="36"/>
      <c r="D292" s="36"/>
      <c r="E292" s="99" t="s">
        <v>69</v>
      </c>
      <c r="F292" s="99" t="s">
        <v>70</v>
      </c>
      <c r="G292" s="78"/>
      <c r="H292" s="78">
        <v>0</v>
      </c>
      <c r="I292" s="78"/>
      <c r="K292" s="78">
        <v>250</v>
      </c>
      <c r="L292" s="78">
        <f t="shared" si="4"/>
        <v>-250</v>
      </c>
      <c r="M292" s="97"/>
    </row>
    <row r="293" spans="1:13" x14ac:dyDescent="0.25">
      <c r="A293" s="82"/>
      <c r="B293" s="98"/>
      <c r="C293" s="36"/>
      <c r="D293" s="36"/>
      <c r="E293" s="99" t="s">
        <v>114</v>
      </c>
      <c r="F293" s="99" t="s">
        <v>115</v>
      </c>
      <c r="G293" s="78"/>
      <c r="H293" s="78">
        <v>4000</v>
      </c>
      <c r="I293" s="78"/>
      <c r="K293" s="78">
        <v>0</v>
      </c>
      <c r="L293" s="78">
        <f t="shared" si="4"/>
        <v>4000</v>
      </c>
      <c r="M293" s="97"/>
    </row>
    <row r="294" spans="1:13" hidden="1" x14ac:dyDescent="0.25">
      <c r="A294" s="82"/>
      <c r="B294" s="98"/>
      <c r="C294" s="36">
        <v>3</v>
      </c>
      <c r="D294" s="36"/>
      <c r="E294" s="36"/>
      <c r="F294" s="35"/>
      <c r="G294" s="35"/>
      <c r="H294" s="35"/>
      <c r="I294" s="35"/>
      <c r="K294" s="35"/>
      <c r="L294" s="35"/>
      <c r="M294" s="97"/>
    </row>
    <row r="295" spans="1:13" x14ac:dyDescent="0.25">
      <c r="A295" s="108" t="s">
        <v>110</v>
      </c>
      <c r="B295" s="108" t="s">
        <v>111</v>
      </c>
      <c r="C295" s="109"/>
      <c r="D295" s="109"/>
      <c r="E295" s="108"/>
      <c r="F295" s="109"/>
      <c r="G295" s="109"/>
      <c r="H295" s="109">
        <f>SUBTOTAL(9,H296:H298)</f>
        <v>0</v>
      </c>
      <c r="I295" s="109"/>
      <c r="J295" s="110">
        <f>G295+H295-I295</f>
        <v>0</v>
      </c>
      <c r="K295" s="109">
        <f>SUBTOTAL(9,K296:K298)</f>
        <v>0</v>
      </c>
      <c r="L295" s="109">
        <f>H295-K295</f>
        <v>0</v>
      </c>
      <c r="M295" s="110">
        <f>J295-K295</f>
        <v>0</v>
      </c>
    </row>
    <row r="296" spans="1:13" hidden="1" x14ac:dyDescent="0.25">
      <c r="A296" s="82"/>
      <c r="B296" s="98"/>
      <c r="C296" s="36"/>
      <c r="D296" s="36"/>
      <c r="E296" s="36"/>
      <c r="F296" s="35"/>
      <c r="G296" s="35"/>
      <c r="H296" s="35"/>
      <c r="I296" s="35"/>
      <c r="K296" s="35"/>
      <c r="L296" s="35"/>
      <c r="M296" s="97"/>
    </row>
    <row r="297" spans="1:13" x14ac:dyDescent="0.25">
      <c r="A297" s="82"/>
      <c r="B297" s="98"/>
      <c r="C297" s="36"/>
      <c r="D297" s="36"/>
      <c r="E297" s="99" t="s">
        <v>69</v>
      </c>
      <c r="F297" s="99" t="s">
        <v>70</v>
      </c>
      <c r="G297" s="78"/>
      <c r="H297" s="78">
        <v>0</v>
      </c>
      <c r="I297" s="78"/>
      <c r="K297" s="78">
        <v>0</v>
      </c>
      <c r="L297" s="78">
        <f>H297-K297</f>
        <v>0</v>
      </c>
      <c r="M297" s="97"/>
    </row>
    <row r="298" spans="1:13" hidden="1" x14ac:dyDescent="0.25">
      <c r="A298" s="82"/>
      <c r="B298" s="98"/>
      <c r="C298" s="36">
        <v>3</v>
      </c>
      <c r="D298" s="36"/>
      <c r="E298" s="36"/>
      <c r="F298" s="35"/>
      <c r="G298" s="35"/>
      <c r="H298" s="35"/>
      <c r="I298" s="35"/>
      <c r="K298" s="35"/>
      <c r="L298" s="35"/>
      <c r="M298" s="97"/>
    </row>
    <row r="299" spans="1:13" x14ac:dyDescent="0.25">
      <c r="A299" s="108"/>
      <c r="B299" s="108"/>
      <c r="C299" s="109"/>
      <c r="D299" s="109"/>
      <c r="E299" s="108"/>
      <c r="F299" s="109"/>
      <c r="G299" s="109">
        <v>6794.39</v>
      </c>
      <c r="H299" s="109">
        <f>SUBTOTAL(9,H300:H302)</f>
        <v>0</v>
      </c>
      <c r="I299" s="109">
        <v>10094.39</v>
      </c>
      <c r="J299" s="110">
        <f>G299+H299-I299</f>
        <v>-3299.9999999999991</v>
      </c>
      <c r="K299" s="109">
        <f>SUBTOTAL(9,K300:K302)</f>
        <v>0</v>
      </c>
      <c r="L299" s="109">
        <f>H299-K299</f>
        <v>0</v>
      </c>
      <c r="M299" s="110">
        <f>J299-K299</f>
        <v>-3299.9999999999991</v>
      </c>
    </row>
    <row r="300" spans="1:13" hidden="1" x14ac:dyDescent="0.25">
      <c r="A300" s="82"/>
      <c r="B300" s="98"/>
      <c r="C300" s="36"/>
      <c r="D300" s="36"/>
      <c r="E300" s="36"/>
      <c r="F300" s="35"/>
      <c r="G300" s="35"/>
      <c r="H300" s="35"/>
      <c r="I300" s="35"/>
      <c r="K300" s="35"/>
      <c r="L300" s="35"/>
      <c r="M300" s="97"/>
    </row>
    <row r="301" spans="1:13" x14ac:dyDescent="0.25">
      <c r="A301" s="82"/>
      <c r="B301" s="98"/>
      <c r="C301" s="36"/>
      <c r="D301" s="36"/>
      <c r="E301" s="99"/>
      <c r="F301" s="99"/>
      <c r="G301" s="78">
        <v>6794.39</v>
      </c>
      <c r="H301" s="78"/>
      <c r="I301" s="78">
        <v>10094.39</v>
      </c>
      <c r="K301" s="78"/>
      <c r="L301" s="78">
        <f>H301-K301</f>
        <v>0</v>
      </c>
      <c r="M301" s="97"/>
    </row>
    <row r="302" spans="1:13" hidden="1" x14ac:dyDescent="0.25">
      <c r="A302" s="82"/>
      <c r="B302" s="98"/>
      <c r="C302" s="36">
        <v>3</v>
      </c>
      <c r="D302" s="36"/>
      <c r="E302" s="36"/>
      <c r="F302" s="35"/>
      <c r="G302" s="35"/>
      <c r="H302" s="35"/>
      <c r="I302" s="35"/>
      <c r="K302" s="35"/>
      <c r="L302" s="35"/>
      <c r="M302" s="97"/>
    </row>
    <row r="303" spans="1:13" hidden="1" x14ac:dyDescent="0.25">
      <c r="C303">
        <v>2</v>
      </c>
      <c r="F303" s="25"/>
      <c r="H303" s="25"/>
      <c r="K303" s="25"/>
      <c r="L303" s="25"/>
      <c r="M303" s="97"/>
    </row>
    <row r="304" spans="1:13" x14ac:dyDescent="0.25">
      <c r="A304" s="21" t="s">
        <v>116</v>
      </c>
      <c r="B304" s="21" t="s">
        <v>117</v>
      </c>
      <c r="C304" s="21"/>
      <c r="D304" s="21"/>
      <c r="E304" s="22"/>
      <c r="F304" s="23"/>
      <c r="G304" s="69">
        <v>13844.81</v>
      </c>
      <c r="H304" s="23">
        <f>SUBTOTAL(9,H305:H325)</f>
        <v>23700</v>
      </c>
      <c r="I304" s="69">
        <v>19444.810000000001</v>
      </c>
      <c r="J304" s="23">
        <f>G304+H304-I304</f>
        <v>18099.999999999996</v>
      </c>
      <c r="K304" s="23">
        <f>SUBTOTAL(9,K305:K325)</f>
        <v>18100</v>
      </c>
      <c r="L304" s="23">
        <f>H304-K304</f>
        <v>5600</v>
      </c>
      <c r="M304" s="120">
        <f>J304-K304</f>
        <v>0</v>
      </c>
    </row>
    <row r="305" spans="1:13" hidden="1" x14ac:dyDescent="0.25">
      <c r="A305" s="39"/>
      <c r="B305" s="44"/>
      <c r="C305" s="20"/>
      <c r="D305" s="20"/>
      <c r="E305" s="20"/>
      <c r="F305" s="24"/>
      <c r="H305" s="24"/>
      <c r="K305" s="24"/>
      <c r="L305" s="24"/>
      <c r="M305" s="97"/>
    </row>
    <row r="306" spans="1:13" x14ac:dyDescent="0.25">
      <c r="A306" s="108" t="s">
        <v>81</v>
      </c>
      <c r="B306" s="108" t="s">
        <v>82</v>
      </c>
      <c r="C306" s="109"/>
      <c r="D306" s="109"/>
      <c r="E306" s="108"/>
      <c r="F306" s="109"/>
      <c r="G306" s="109"/>
      <c r="H306" s="109">
        <f>SUBTOTAL(9,H307:H315)</f>
        <v>23700</v>
      </c>
      <c r="I306" s="109"/>
      <c r="J306" s="110">
        <f>G306+H306-I306</f>
        <v>23700</v>
      </c>
      <c r="K306" s="109">
        <f>SUBTOTAL(9,K307:K315)</f>
        <v>18100</v>
      </c>
      <c r="L306" s="109">
        <f>H306-K306</f>
        <v>5600</v>
      </c>
      <c r="M306" s="110">
        <f>J306-K306</f>
        <v>5600</v>
      </c>
    </row>
    <row r="307" spans="1:13" hidden="1" x14ac:dyDescent="0.25">
      <c r="A307" s="82"/>
      <c r="B307" s="98"/>
      <c r="C307" s="36"/>
      <c r="D307" s="36"/>
      <c r="E307" s="36"/>
      <c r="F307" s="35"/>
      <c r="G307" s="35"/>
      <c r="H307" s="35"/>
      <c r="I307" s="35"/>
      <c r="K307" s="35"/>
      <c r="L307" s="35"/>
      <c r="M307" s="97"/>
    </row>
    <row r="308" spans="1:13" x14ac:dyDescent="0.25">
      <c r="A308" s="82"/>
      <c r="B308" s="98"/>
      <c r="C308" s="36"/>
      <c r="D308" s="36"/>
      <c r="E308" s="99" t="s">
        <v>27</v>
      </c>
      <c r="F308" s="99" t="s">
        <v>28</v>
      </c>
      <c r="G308" s="78"/>
      <c r="H308" s="78">
        <v>0</v>
      </c>
      <c r="I308" s="78"/>
      <c r="K308" s="78">
        <v>16500</v>
      </c>
      <c r="L308" s="78">
        <f t="shared" ref="L308:L314" si="5">H308-K308</f>
        <v>-16500</v>
      </c>
      <c r="M308" s="97"/>
    </row>
    <row r="309" spans="1:13" x14ac:dyDescent="0.25">
      <c r="A309" s="82"/>
      <c r="B309" s="98"/>
      <c r="C309" s="36"/>
      <c r="D309" s="36"/>
      <c r="E309" s="99" t="s">
        <v>39</v>
      </c>
      <c r="F309" s="99" t="s">
        <v>40</v>
      </c>
      <c r="G309" s="78"/>
      <c r="H309" s="78">
        <v>0</v>
      </c>
      <c r="I309" s="78"/>
      <c r="K309" s="78">
        <v>400</v>
      </c>
      <c r="L309" s="78">
        <f t="shared" si="5"/>
        <v>-400</v>
      </c>
      <c r="M309" s="97"/>
    </row>
    <row r="310" spans="1:13" x14ac:dyDescent="0.25">
      <c r="A310" s="82"/>
      <c r="B310" s="98"/>
      <c r="C310" s="36"/>
      <c r="D310" s="36"/>
      <c r="E310" s="99" t="s">
        <v>53</v>
      </c>
      <c r="F310" s="99" t="s">
        <v>54</v>
      </c>
      <c r="G310" s="78"/>
      <c r="H310" s="78">
        <v>0</v>
      </c>
      <c r="I310" s="78"/>
      <c r="K310" s="78">
        <v>0</v>
      </c>
      <c r="L310" s="78">
        <f t="shared" si="5"/>
        <v>0</v>
      </c>
      <c r="M310" s="97"/>
    </row>
    <row r="311" spans="1:13" x14ac:dyDescent="0.25">
      <c r="A311" s="82"/>
      <c r="B311" s="98"/>
      <c r="C311" s="36"/>
      <c r="D311" s="36"/>
      <c r="E311" s="99" t="s">
        <v>57</v>
      </c>
      <c r="F311" s="99" t="s">
        <v>58</v>
      </c>
      <c r="G311" s="78"/>
      <c r="H311" s="78">
        <v>0</v>
      </c>
      <c r="I311" s="78"/>
      <c r="K311" s="78">
        <v>600</v>
      </c>
      <c r="L311" s="78">
        <f t="shared" si="5"/>
        <v>-600</v>
      </c>
      <c r="M311" s="97"/>
    </row>
    <row r="312" spans="1:13" x14ac:dyDescent="0.25">
      <c r="A312" s="82"/>
      <c r="B312" s="98"/>
      <c r="C312" s="36"/>
      <c r="D312" s="36"/>
      <c r="E312" s="99" t="s">
        <v>61</v>
      </c>
      <c r="F312" s="99" t="s">
        <v>62</v>
      </c>
      <c r="G312" s="78"/>
      <c r="H312" s="78">
        <v>0</v>
      </c>
      <c r="I312" s="78"/>
      <c r="K312" s="78">
        <v>600</v>
      </c>
      <c r="L312" s="78">
        <f t="shared" si="5"/>
        <v>-600</v>
      </c>
      <c r="M312" s="97"/>
    </row>
    <row r="313" spans="1:13" x14ac:dyDescent="0.25">
      <c r="A313" s="82"/>
      <c r="B313" s="98"/>
      <c r="C313" s="36"/>
      <c r="D313" s="36"/>
      <c r="E313" s="99" t="s">
        <v>118</v>
      </c>
      <c r="F313" s="99" t="s">
        <v>119</v>
      </c>
      <c r="G313" s="78"/>
      <c r="H313" s="78">
        <v>3200</v>
      </c>
      <c r="I313" s="78"/>
      <c r="K313" s="78">
        <v>0</v>
      </c>
      <c r="L313" s="78">
        <f t="shared" si="5"/>
        <v>3200</v>
      </c>
      <c r="M313" s="97"/>
    </row>
    <row r="314" spans="1:13" x14ac:dyDescent="0.25">
      <c r="A314" s="82"/>
      <c r="B314" s="98"/>
      <c r="C314" s="36"/>
      <c r="D314" s="36"/>
      <c r="E314" s="99" t="s">
        <v>120</v>
      </c>
      <c r="F314" s="99" t="s">
        <v>121</v>
      </c>
      <c r="G314" s="78"/>
      <c r="H314" s="78">
        <v>20500</v>
      </c>
      <c r="I314" s="78"/>
      <c r="K314" s="78">
        <v>0</v>
      </c>
      <c r="L314" s="78">
        <f t="shared" si="5"/>
        <v>20500</v>
      </c>
      <c r="M314" s="97"/>
    </row>
    <row r="315" spans="1:13" hidden="1" x14ac:dyDescent="0.25">
      <c r="A315" s="82"/>
      <c r="B315" s="98"/>
      <c r="C315" s="36">
        <v>3</v>
      </c>
      <c r="D315" s="36"/>
      <c r="E315" s="36"/>
      <c r="F315" s="35"/>
      <c r="G315" s="35"/>
      <c r="H315" s="35"/>
      <c r="I315" s="35"/>
      <c r="K315" s="35"/>
      <c r="L315" s="35"/>
      <c r="M315" s="97"/>
    </row>
    <row r="316" spans="1:13" x14ac:dyDescent="0.25">
      <c r="A316" s="108" t="s">
        <v>110</v>
      </c>
      <c r="B316" s="108" t="s">
        <v>111</v>
      </c>
      <c r="C316" s="109"/>
      <c r="D316" s="109"/>
      <c r="E316" s="108"/>
      <c r="F316" s="109"/>
      <c r="G316" s="109"/>
      <c r="H316" s="109">
        <f>SUBTOTAL(9,H317:H320)</f>
        <v>0</v>
      </c>
      <c r="I316" s="109"/>
      <c r="J316" s="110">
        <f>G316+H316-I316</f>
        <v>0</v>
      </c>
      <c r="K316" s="109">
        <f>SUBTOTAL(9,K317:K320)</f>
        <v>0</v>
      </c>
      <c r="L316" s="109">
        <f>H316-K316</f>
        <v>0</v>
      </c>
      <c r="M316" s="110">
        <f>J316-K316</f>
        <v>0</v>
      </c>
    </row>
    <row r="317" spans="1:13" hidden="1" x14ac:dyDescent="0.25">
      <c r="A317" s="82"/>
      <c r="B317" s="98"/>
      <c r="C317" s="36"/>
      <c r="D317" s="36"/>
      <c r="E317" s="36"/>
      <c r="F317" s="35"/>
      <c r="G317" s="35"/>
      <c r="H317" s="35"/>
      <c r="I317" s="35"/>
      <c r="K317" s="35"/>
      <c r="L317" s="35"/>
      <c r="M317" s="97"/>
    </row>
    <row r="318" spans="1:13" x14ac:dyDescent="0.25">
      <c r="A318" s="82"/>
      <c r="B318" s="98"/>
      <c r="C318" s="36"/>
      <c r="D318" s="36"/>
      <c r="E318" s="99" t="s">
        <v>53</v>
      </c>
      <c r="F318" s="99" t="s">
        <v>54</v>
      </c>
      <c r="G318" s="78"/>
      <c r="H318" s="78">
        <v>0</v>
      </c>
      <c r="I318" s="78"/>
      <c r="K318" s="78">
        <v>0</v>
      </c>
      <c r="L318" s="78">
        <f>H318-K318</f>
        <v>0</v>
      </c>
      <c r="M318" s="97"/>
    </row>
    <row r="319" spans="1:13" x14ac:dyDescent="0.25">
      <c r="A319" s="82"/>
      <c r="B319" s="98"/>
      <c r="C319" s="36"/>
      <c r="D319" s="36"/>
      <c r="E319" s="99" t="s">
        <v>122</v>
      </c>
      <c r="F319" s="99" t="s">
        <v>123</v>
      </c>
      <c r="G319" s="78"/>
      <c r="H319" s="78">
        <v>0</v>
      </c>
      <c r="I319" s="78"/>
      <c r="K319" s="78">
        <v>0</v>
      </c>
      <c r="L319" s="78">
        <f>H319-K319</f>
        <v>0</v>
      </c>
      <c r="M319" s="97"/>
    </row>
    <row r="320" spans="1:13" hidden="1" x14ac:dyDescent="0.25">
      <c r="A320" s="82"/>
      <c r="B320" s="98"/>
      <c r="C320" s="36">
        <v>3</v>
      </c>
      <c r="D320" s="36"/>
      <c r="E320" s="36"/>
      <c r="F320" s="35"/>
      <c r="G320" s="35"/>
      <c r="H320" s="35"/>
      <c r="I320" s="35"/>
      <c r="K320" s="35"/>
      <c r="L320" s="35"/>
      <c r="M320" s="97"/>
    </row>
    <row r="321" spans="1:13" x14ac:dyDescent="0.25">
      <c r="A321" s="108"/>
      <c r="B321" s="108"/>
      <c r="C321" s="109"/>
      <c r="D321" s="109"/>
      <c r="E321" s="108"/>
      <c r="F321" s="109"/>
      <c r="G321" s="109">
        <v>13844.81</v>
      </c>
      <c r="H321" s="109">
        <f>SUBTOTAL(9,H322:H324)</f>
        <v>0</v>
      </c>
      <c r="I321" s="109">
        <v>19444.810000000001</v>
      </c>
      <c r="J321" s="110">
        <f>G321+H321-I321</f>
        <v>-5600.0000000000018</v>
      </c>
      <c r="K321" s="109">
        <f>SUBTOTAL(9,K322:K324)</f>
        <v>0</v>
      </c>
      <c r="L321" s="109">
        <f>H321-K321</f>
        <v>0</v>
      </c>
      <c r="M321" s="110">
        <f>J321-K321</f>
        <v>-5600.0000000000018</v>
      </c>
    </row>
    <row r="322" spans="1:13" hidden="1" x14ac:dyDescent="0.25">
      <c r="A322" s="82"/>
      <c r="B322" s="98"/>
      <c r="C322" s="36"/>
      <c r="D322" s="36"/>
      <c r="E322" s="36"/>
      <c r="F322" s="35"/>
      <c r="G322" s="35"/>
      <c r="H322" s="35"/>
      <c r="I322" s="35"/>
      <c r="K322" s="35"/>
      <c r="L322" s="35"/>
      <c r="M322" s="97"/>
    </row>
    <row r="323" spans="1:13" x14ac:dyDescent="0.25">
      <c r="A323" s="82"/>
      <c r="B323" s="98"/>
      <c r="C323" s="36"/>
      <c r="D323" s="36"/>
      <c r="E323" s="99"/>
      <c r="F323" s="99"/>
      <c r="G323" s="78">
        <v>13844.81</v>
      </c>
      <c r="H323" s="78"/>
      <c r="I323" s="78">
        <v>19444.810000000001</v>
      </c>
      <c r="K323" s="78"/>
      <c r="L323" s="78">
        <f>H323-K323</f>
        <v>0</v>
      </c>
      <c r="M323" s="97"/>
    </row>
    <row r="324" spans="1:13" hidden="1" x14ac:dyDescent="0.25">
      <c r="A324" s="82"/>
      <c r="B324" s="98"/>
      <c r="C324" s="36">
        <v>3</v>
      </c>
      <c r="D324" s="36"/>
      <c r="E324" s="36"/>
      <c r="F324" s="35"/>
      <c r="G324" s="35"/>
      <c r="H324" s="35"/>
      <c r="I324" s="35"/>
      <c r="K324" s="35"/>
      <c r="L324" s="35"/>
      <c r="M324" s="97"/>
    </row>
    <row r="325" spans="1:13" hidden="1" x14ac:dyDescent="0.25">
      <c r="C325">
        <v>2</v>
      </c>
      <c r="F325" s="25"/>
      <c r="H325" s="25"/>
      <c r="K325" s="25"/>
      <c r="L325" s="25"/>
      <c r="M325" s="97"/>
    </row>
    <row r="326" spans="1:13" hidden="1" x14ac:dyDescent="0.25">
      <c r="C326">
        <v>1</v>
      </c>
      <c r="F326" s="25"/>
      <c r="H326" s="25"/>
      <c r="K326" s="25"/>
      <c r="L326" s="25"/>
      <c r="M326" s="97"/>
    </row>
    <row r="327" spans="1:13" hidden="1" x14ac:dyDescent="0.25">
      <c r="C327" t="s">
        <v>8</v>
      </c>
      <c r="F327" s="25"/>
      <c r="H327" s="25"/>
      <c r="K327" s="25"/>
      <c r="L327" s="25"/>
      <c r="M327" s="97"/>
    </row>
    <row r="328" spans="1:13" x14ac:dyDescent="0.25">
      <c r="A328" s="14" t="s">
        <v>1</v>
      </c>
      <c r="B328" s="14"/>
      <c r="C328" s="14"/>
      <c r="D328" s="14"/>
      <c r="E328" s="14"/>
      <c r="F328" s="15"/>
      <c r="G328" s="15">
        <f>F177</f>
        <v>159215.39000000001</v>
      </c>
      <c r="H328" s="15">
        <f>SUBTOTAL(9,H191:H327)</f>
        <v>964193</v>
      </c>
      <c r="I328" s="15">
        <f>F178</f>
        <v>82141.39</v>
      </c>
      <c r="J328" s="15">
        <f>G328+H328-I328</f>
        <v>1041267.0000000001</v>
      </c>
      <c r="K328" s="15">
        <f>SUBTOTAL(9,K191:K327)</f>
        <v>1041267</v>
      </c>
      <c r="L328" s="15">
        <f>H328-K328</f>
        <v>-77074</v>
      </c>
      <c r="M328" s="15">
        <f>J328-K328</f>
        <v>0</v>
      </c>
    </row>
  </sheetData>
  <mergeCells count="2">
    <mergeCell ref="A4:L4"/>
    <mergeCell ref="A3:L3"/>
  </mergeCells>
  <conditionalFormatting sqref="M227 M283 M304">
    <cfRule type="colorScale" priority="1">
      <colorScale>
        <cfvo type="num" val="0"/>
        <cfvo type="num" val="0"/>
        <color theme="6" tint="0.79998168889431442"/>
        <color theme="6" tint="0.79998168889431442"/>
      </colorScale>
    </cfRule>
    <cfRule type="colorScale" priority="3">
      <colorScale>
        <cfvo type="min"/>
        <cfvo type="max"/>
        <color rgb="FFFF7128"/>
        <color rgb="FFFFEF9C"/>
      </colorScale>
    </cfRule>
  </conditionalFormatting>
  <conditionalFormatting sqref="M187">
    <cfRule type="colorScale" priority="2">
      <colorScale>
        <cfvo type="num" val="0"/>
        <cfvo type="num" val="0"/>
        <color theme="6" tint="0.79998168889431442"/>
        <color theme="6" tint="0.79998168889431442"/>
      </colorScale>
    </cfRule>
    <cfRule type="colorScale" priority="4">
      <colorScale>
        <cfvo type="min"/>
        <cfvo type="max"/>
        <color rgb="FFFF7128"/>
        <color rgb="FFFFEF9C"/>
      </colorScale>
    </cfRule>
  </conditionalFormatting>
  <printOptions headings="1"/>
  <pageMargins left="0.70866141732283472" right="0.70866141732283472" top="0.74803149606299213" bottom="0.74803149606299213" header="0.31496062992125984" footer="0.31496062992125984"/>
  <pageSetup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75487-15C6-47A5-8FAA-38CF805870E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E5E4F-D988-4115-BC04-0C7EA380C76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17</vt:i4>
      </vt:variant>
    </vt:vector>
  </HeadingPairs>
  <TitlesOfParts>
    <vt:vector size="20" baseType="lpstr">
      <vt:lpstr>List1</vt:lpstr>
      <vt:lpstr>List2</vt:lpstr>
      <vt:lpstr>List3</vt:lpstr>
      <vt:lpstr>__CDS_P1_G1__</vt:lpstr>
      <vt:lpstr>__CDS_P1_G2__</vt:lpstr>
      <vt:lpstr>__CDS_P1_G3__</vt:lpstr>
      <vt:lpstr>__CDS_P1_G4__</vt:lpstr>
      <vt:lpstr>__CDS_TP_G1__</vt:lpstr>
      <vt:lpstr>__CDS_TP_G2__</vt:lpstr>
      <vt:lpstr>__CDS_TP_G3__</vt:lpstr>
      <vt:lpstr>__CDS_TP_G4__</vt:lpstr>
      <vt:lpstr>__CDSG1__</vt:lpstr>
      <vt:lpstr>__CDSG2__</vt:lpstr>
      <vt:lpstr>__CDSG3__</vt:lpstr>
      <vt:lpstr>__CDSG4__</vt:lpstr>
      <vt:lpstr>__CDSNaslov__</vt:lpstr>
      <vt:lpstr>__CDSNaslov_p1__</vt:lpstr>
      <vt:lpstr>__CDSNaslov_TP__</vt:lpstr>
      <vt:lpstr>__CDSPR_Donos__</vt:lpstr>
      <vt:lpstr>List1!Ispis_naslova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Konto d.o.o.</dc:creator>
  <cp:lastModifiedBy>Arheološki muzej Osijek</cp:lastModifiedBy>
  <cp:lastPrinted>2014-09-25T12:49:42Z</cp:lastPrinted>
  <dcterms:created xsi:type="dcterms:W3CDTF">2026-02-19T12:10:51Z</dcterms:created>
  <dcterms:modified xsi:type="dcterms:W3CDTF">2026-02-19T12:13:15Z</dcterms:modified>
</cp:coreProperties>
</file>